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2"/>
  </bookViews>
  <sheets>
    <sheet name="личные 1 день" sheetId="1" r:id="rId1"/>
    <sheet name="личные 2 день" sheetId="2" r:id="rId2"/>
    <sheet name="командные 2 дня" sheetId="3" r:id="rId3"/>
    <sheet name="Приказ, Положение, Условия" sheetId="4" r:id="rId4"/>
  </sheets>
  <definedNames/>
  <calcPr fullCalcOnLoad="1"/>
</workbook>
</file>

<file path=xl/sharedStrings.xml><?xml version="1.0" encoding="utf-8"?>
<sst xmlns="http://schemas.openxmlformats.org/spreadsheetml/2006/main" count="1666" uniqueCount="194">
  <si>
    <t>пол</t>
  </si>
  <si>
    <t>фамилия, имя</t>
  </si>
  <si>
    <t>м</t>
  </si>
  <si>
    <t>ж</t>
  </si>
  <si>
    <t>время старта             (S),          мин., сек.</t>
  </si>
  <si>
    <t>время финиша  (F),     мин., сек.</t>
  </si>
  <si>
    <t>СОШ № 1</t>
  </si>
  <si>
    <t>лицей № 5</t>
  </si>
  <si>
    <t>результат снят:</t>
  </si>
  <si>
    <t>СОШ № 15</t>
  </si>
  <si>
    <t>Малыхин Анатолий</t>
  </si>
  <si>
    <t>Шайхуллин Руслан</t>
  </si>
  <si>
    <t>Шарова Евгения</t>
  </si>
  <si>
    <t>превышение КВ</t>
  </si>
  <si>
    <t>гимназия № 6</t>
  </si>
  <si>
    <t>СОШ № 11</t>
  </si>
  <si>
    <t>Степичев Никита</t>
  </si>
  <si>
    <t>время, затраченное на прохождение дистанции                (D = F - S),         мин., сек.</t>
  </si>
  <si>
    <t>команда</t>
  </si>
  <si>
    <t>результат      (R = D + T),  мин., сек.</t>
  </si>
  <si>
    <t>причина снятия (аннулирования) результата: превышение                КВ=60 мин. или другие причины</t>
  </si>
  <si>
    <t>Соловьев Слава</t>
  </si>
  <si>
    <t>Уфимцев Павел</t>
  </si>
  <si>
    <t>СОШ № 7</t>
  </si>
  <si>
    <t>Чавыкин Дмитрий</t>
  </si>
  <si>
    <t>Тарасенко Мирослав</t>
  </si>
  <si>
    <t>Стародубцева Настя</t>
  </si>
  <si>
    <t>Бондаренко Алексей</t>
  </si>
  <si>
    <t>Коняева Ирина</t>
  </si>
  <si>
    <t>Романов Иван</t>
  </si>
  <si>
    <t>Мухин Артем</t>
  </si>
  <si>
    <t>Бессонов Андрей</t>
  </si>
  <si>
    <t>Ченцова Софья</t>
  </si>
  <si>
    <t>Лебедева Настя</t>
  </si>
  <si>
    <t>Чкалов Роман</t>
  </si>
  <si>
    <t>Шаповалов Артур</t>
  </si>
  <si>
    <t>Цуканов Никита</t>
  </si>
  <si>
    <t>Седых Катя</t>
  </si>
  <si>
    <t>Тетерев Владислав</t>
  </si>
  <si>
    <t>Дементьев Антон</t>
  </si>
  <si>
    <t>Савенков Павел</t>
  </si>
  <si>
    <t>Веселов Сергей</t>
  </si>
  <si>
    <t>Попов Сергей</t>
  </si>
  <si>
    <t>Гончаров Андрей</t>
  </si>
  <si>
    <t>Тимаков Сергей</t>
  </si>
  <si>
    <t>Аминов Андрей</t>
  </si>
  <si>
    <t>Старый Оскол</t>
  </si>
  <si>
    <t>число правильно отмеченных КП</t>
  </si>
  <si>
    <t>число КП без правильной отметки</t>
  </si>
  <si>
    <t>штраф за отсутствие правильной отметки КП (по 3 минуты за каждый КП) (T), мин., сек.</t>
  </si>
  <si>
    <t>нет ни одной правильной отметки КП</t>
  </si>
  <si>
    <t>Главный судья соревнований   __________________   Безбородов А.А.</t>
  </si>
  <si>
    <t>ДООСЦ</t>
  </si>
  <si>
    <t>СОШ № 16</t>
  </si>
  <si>
    <t>-</t>
  </si>
  <si>
    <t>общее место каждого участника</t>
  </si>
  <si>
    <t>38-е открытые городские зимние лично-командные соревнования учащихся по спортивному ориентированию, посвященные 65-летию Победы в Великой Отечественной войне. 3–4 февраля 2010 года, г. Губкин, урочище "Орленок".</t>
  </si>
  <si>
    <t>Протокол результатов личных соревнований на лыжах в заданном направлении 3 февраля 2010 года.</t>
  </si>
  <si>
    <t>разряд</t>
  </si>
  <si>
    <t>Анненков Дмитрий</t>
  </si>
  <si>
    <t>Козлов Иван</t>
  </si>
  <si>
    <t>кмс</t>
  </si>
  <si>
    <t>Беленко Антон</t>
  </si>
  <si>
    <t>Еськова Алина</t>
  </si>
  <si>
    <t>Покутнева Света</t>
  </si>
  <si>
    <t>Безруков Иван</t>
  </si>
  <si>
    <t>3 ю</t>
  </si>
  <si>
    <t>Балюков Максим</t>
  </si>
  <si>
    <t>Ровенских Сергей</t>
  </si>
  <si>
    <t>Кошмарь Алексей</t>
  </si>
  <si>
    <t>Ильин Александр</t>
  </si>
  <si>
    <t>Куприянов Александр</t>
  </si>
  <si>
    <t>Ковалев Илья</t>
  </si>
  <si>
    <t>Чернышенко Елена</t>
  </si>
  <si>
    <t>Лужкова Мария</t>
  </si>
  <si>
    <t>Ковалева Алена</t>
  </si>
  <si>
    <t>Фирсов Дмитрий</t>
  </si>
  <si>
    <t>Тетов Виктор</t>
  </si>
  <si>
    <t>Черкашина Евгения</t>
  </si>
  <si>
    <t>Ченцова Евгения</t>
  </si>
  <si>
    <t>Барсова Кристина</t>
  </si>
  <si>
    <t>Чернова Наталья</t>
  </si>
  <si>
    <t>БГТУ</t>
  </si>
  <si>
    <t>Сапрыкин Игорь</t>
  </si>
  <si>
    <t>Смагин Николай</t>
  </si>
  <si>
    <t>Бабенко Юлия</t>
  </si>
  <si>
    <t>Викторовна</t>
  </si>
  <si>
    <t>Редан Данил</t>
  </si>
  <si>
    <t>Протокол результатов личных соревнований на лыжах на маркированной трассе 4 февраля 2010 года.</t>
  </si>
  <si>
    <t>Зубкова Татьяна</t>
  </si>
  <si>
    <t>Марчук Ярослава</t>
  </si>
  <si>
    <t>Кудрякова Мария</t>
  </si>
  <si>
    <t>Коренькова Виолетта</t>
  </si>
  <si>
    <t>Федин Данил</t>
  </si>
  <si>
    <t>Хохлов Сергей</t>
  </si>
  <si>
    <t>Добрунов Павел</t>
  </si>
  <si>
    <t>Переслегина Алена</t>
  </si>
  <si>
    <t>Кучеренко Маргарита</t>
  </si>
  <si>
    <t>Горбачева Мария</t>
  </si>
  <si>
    <t>Гакроманова Маргарита</t>
  </si>
  <si>
    <t xml:space="preserve">Ушаков </t>
  </si>
  <si>
    <t>Мальцев Влад</t>
  </si>
  <si>
    <t>Михайлова Юлия</t>
  </si>
  <si>
    <t>Шестопалов Игорь</t>
  </si>
  <si>
    <t>Красников Михаил</t>
  </si>
  <si>
    <t>Белоусов Никита</t>
  </si>
  <si>
    <t>Антонова Анастасия</t>
  </si>
  <si>
    <t>Левыкин Владимир</t>
  </si>
  <si>
    <t>Лисицкая Дарья</t>
  </si>
  <si>
    <t>Прасолова Юлия</t>
  </si>
  <si>
    <t>Каратеев Алексей</t>
  </si>
  <si>
    <t>Неугодов Николай</t>
  </si>
  <si>
    <t>Леньо Евгения</t>
  </si>
  <si>
    <t>Лантратова Екатерина</t>
  </si>
  <si>
    <t>Капустин Алексей</t>
  </si>
  <si>
    <t>Андреев Андрей</t>
  </si>
  <si>
    <t>Мухина Анастасия</t>
  </si>
  <si>
    <t>Махрин Дмитрий</t>
  </si>
  <si>
    <t>Попова Ирина</t>
  </si>
  <si>
    <t>Еремина Анастасия</t>
  </si>
  <si>
    <t>Ваулина Анастасия</t>
  </si>
  <si>
    <t>Панкратова Мария</t>
  </si>
  <si>
    <t>Штондин Евгений</t>
  </si>
  <si>
    <t>Шамраев Николай</t>
  </si>
  <si>
    <t>Токмаков Сергей</t>
  </si>
  <si>
    <t>Кривошеев Евгений</t>
  </si>
  <si>
    <t>Уварова Ксения</t>
  </si>
  <si>
    <t>Юрченко Диана</t>
  </si>
  <si>
    <t>Адамчук Елизавета</t>
  </si>
  <si>
    <t>Шабанова Ирина</t>
  </si>
  <si>
    <t>Уваров Сергей</t>
  </si>
  <si>
    <t>Бурцев Виталий</t>
  </si>
  <si>
    <t>Черкашин Денис</t>
  </si>
  <si>
    <t>Коротких Павел</t>
  </si>
  <si>
    <t>Никитина Кристина</t>
  </si>
  <si>
    <t>Помельникова Анастасия</t>
  </si>
  <si>
    <t>Лужкова Людмила</t>
  </si>
  <si>
    <t>Толмачев Андрей</t>
  </si>
  <si>
    <t>Клемез Ярослав</t>
  </si>
  <si>
    <t>Бобровский Антон</t>
  </si>
  <si>
    <t>Пискунов Вячеслав</t>
  </si>
  <si>
    <t>Синдеева Виктория</t>
  </si>
  <si>
    <t>Дементьева В</t>
  </si>
  <si>
    <t>Половинкина Ирина</t>
  </si>
  <si>
    <t>Бредихина Екатерина</t>
  </si>
  <si>
    <t>Шариков Андрей</t>
  </si>
  <si>
    <t>Травкина Ирина</t>
  </si>
  <si>
    <t>Антипова Анастасия</t>
  </si>
  <si>
    <t>Шеванова Дарья</t>
  </si>
  <si>
    <t>Гладких Н.</t>
  </si>
  <si>
    <t>ДООСЦ - 7</t>
  </si>
  <si>
    <t>Скворцов Ар.</t>
  </si>
  <si>
    <t>Баздырев Иван</t>
  </si>
  <si>
    <t>1 ю</t>
  </si>
  <si>
    <t>нет цветных отметок нескольких КП</t>
  </si>
  <si>
    <t>Горбатов Денис</t>
  </si>
  <si>
    <t>нет отметки КП 31</t>
  </si>
  <si>
    <t>результат      (R = F - S),  мин., сек.</t>
  </si>
  <si>
    <t>участник привел карточку в состояние, не позволяющее определить результат</t>
  </si>
  <si>
    <t>участник привел карту в состояние, не позволяющее определить результат</t>
  </si>
  <si>
    <t>потеря карточки</t>
  </si>
  <si>
    <t>нет отметки КП 42</t>
  </si>
  <si>
    <t>отметка КП 41 в другой ячейке</t>
  </si>
  <si>
    <t>нет отметки КП 40</t>
  </si>
  <si>
    <t>нет отметки КП 41</t>
  </si>
  <si>
    <t>сход участника с дистанции</t>
  </si>
  <si>
    <t>Белоглазов Алексей</t>
  </si>
  <si>
    <t>нет отметки КП 33</t>
  </si>
  <si>
    <t>Кошмарь Ирина</t>
  </si>
  <si>
    <t>причина снятия (аннулирования) результата: превышение                КВ=120 мин. или другие причины</t>
  </si>
  <si>
    <t>Боброводворская СОШ</t>
  </si>
  <si>
    <t>Сергиевская СОШ</t>
  </si>
  <si>
    <t>место участника из г. Губкина</t>
  </si>
  <si>
    <t>Взрослая возрастная группа</t>
  </si>
  <si>
    <t>Средняя возрастная группа</t>
  </si>
  <si>
    <t>Старшая возрастная группа</t>
  </si>
  <si>
    <t>Водяхин Николай</t>
  </si>
  <si>
    <t>результат защитан только как личный: участник сменил стартовый номер</t>
  </si>
  <si>
    <t>Шеванова Татьяна</t>
  </si>
  <si>
    <t>3 лучших результата в команде мальчиков и 3 лучших результата в команде девочек</t>
  </si>
  <si>
    <t>сумма лучших результатов в команде мальчиков и в команде девочек, мин., сек.</t>
  </si>
  <si>
    <t>соревнования на лыжах в заданном направлении 3 февраля 2010 года</t>
  </si>
  <si>
    <t>Протокол результатов командных соревнований.</t>
  </si>
  <si>
    <t>число лучших результатов в команде мальчиков и в команде девочек</t>
  </si>
  <si>
    <t>место команды мальчиков и команды девочек</t>
  </si>
  <si>
    <t>соревнования на лыжах на маркированной трассе 4 февраля 2010 года</t>
  </si>
  <si>
    <t>да</t>
  </si>
  <si>
    <t>нет</t>
  </si>
  <si>
    <t>сдано ли командой на финише зачетное число контрольных карточек    (4, 3)?</t>
  </si>
  <si>
    <t>число слагаемых в сумме мест</t>
  </si>
  <si>
    <t>сумма мест команды мальчиков и команды девочек</t>
  </si>
  <si>
    <t>место всей команды за два дня</t>
  </si>
  <si>
    <t>командный результат за два дня</t>
  </si>
  <si>
    <t>сдано ли командой на финише зачетное число контрольных карточек         (4, 3)?</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</si>
</sst>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400]h:mm:ss\ AM/PM"/>
    <numFmt numFmtId="177" formatCode="dd/mm/yy\ h:mm;@"/>
    <numFmt numFmtId="178" formatCode="[$-FC19]d\ mmmm\ yyyy\ &quot;г.&quot;"/>
    <numFmt numFmtId="179" formatCode="h:mm:ss;@"/>
    <numFmt numFmtId="180" formatCode="h:mm;@"/>
    <numFmt numFmtId="181" formatCode="[h]:mm:ss;@"/>
  </numFmts>
  <fonts count="16">
    <font>
      <sz val="10"/>
      <name val="Arial"/>
      <family val="0"/>
    </font>
    <font>
      <b/>
      <sz val="10"/>
      <name val="Arial"/>
      <family val="2"/>
    </font>
    <font>
      <b/>
      <sz val="12"/>
      <name val="Arial"/>
      <family val="2"/>
    </font>
    <font>
      <u val="single"/>
      <sz val="10"/>
      <color indexed="12"/>
      <name val="Arial"/>
      <family val="0"/>
    </font>
    <font>
      <u val="single"/>
      <sz val="10"/>
      <color indexed="36"/>
      <name val="Arial"/>
      <family val="0"/>
    </font>
    <font>
      <sz val="12"/>
      <color indexed="8"/>
      <name val="Times New Roman"/>
      <family val="0"/>
    </font>
    <font>
      <b/>
      <sz val="14"/>
      <name val="Arial"/>
      <family val="2"/>
    </font>
    <font>
      <sz val="26"/>
      <name val="Arial"/>
      <family val="2"/>
    </font>
    <font>
      <sz val="14"/>
      <color indexed="8"/>
      <name val="Times New Roman"/>
      <family val="0"/>
    </font>
    <font>
      <i/>
      <sz val="12"/>
      <color indexed="8"/>
      <name val="Times New Roman"/>
      <family val="0"/>
    </font>
    <font>
      <sz val="10"/>
      <color indexed="8"/>
      <name val="Times New Roman"/>
      <family val="0"/>
    </font>
    <font>
      <sz val="16"/>
      <color indexed="8"/>
      <name val="Times New Roman"/>
      <family val="0"/>
    </font>
    <font>
      <sz val="12"/>
      <color indexed="12"/>
      <name val="Times New Roman"/>
      <family val="0"/>
    </font>
    <font>
      <sz val="12"/>
      <color indexed="8"/>
      <name val="Symbol"/>
      <family val="0"/>
    </font>
    <font>
      <sz val="14"/>
      <name val="Arial"/>
      <family val="2"/>
    </font>
    <font>
      <b/>
      <sz val="20"/>
      <name val="Arial"/>
      <family val="2"/>
    </font>
  </fonts>
  <fills count="3">
    <fill>
      <patternFill/>
    </fill>
    <fill>
      <patternFill patternType="gray125"/>
    </fill>
    <fill>
      <patternFill patternType="solid">
        <fgColor indexed="45"/>
        <bgColor indexed="64"/>
      </patternFill>
    </fill>
  </fills>
  <borders count="21">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ck"/>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thin"/>
      <bottom style="thin"/>
    </border>
    <border>
      <left>
        <color indexed="63"/>
      </left>
      <right>
        <color indexed="63"/>
      </right>
      <top style="thin"/>
      <bottom>
        <color indexed="63"/>
      </bottom>
    </border>
    <border>
      <left style="thin"/>
      <right style="thin"/>
      <top style="thick"/>
      <bottom style="thin"/>
    </border>
    <border>
      <left style="thin"/>
      <right>
        <color indexed="63"/>
      </right>
      <top style="thick"/>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ck"/>
      <bottom>
        <color indexed="63"/>
      </bottom>
    </border>
    <border>
      <left>
        <color indexed="63"/>
      </left>
      <right style="thin"/>
      <top style="thick"/>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36">
    <xf numFmtId="0" fontId="0" fillId="0" borderId="0" xfId="0" applyAlignment="1">
      <alignment/>
    </xf>
    <xf numFmtId="0" fontId="1" fillId="0" borderId="0" xfId="0" applyFont="1" applyBorder="1" applyAlignment="1">
      <alignment horizontal="center" vertical="center" wrapText="1"/>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wrapText="1"/>
    </xf>
    <xf numFmtId="0" fontId="1" fillId="0" borderId="0" xfId="0" applyFont="1" applyFill="1" applyBorder="1" applyAlignment="1">
      <alignment horizontal="center" vertical="center" wrapText="1"/>
    </xf>
    <xf numFmtId="2"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Fill="1" applyBorder="1" applyAlignment="1">
      <alignment horizontal="center" vertical="center"/>
    </xf>
    <xf numFmtId="2" fontId="0" fillId="0" borderId="0" xfId="0" applyNumberFormat="1" applyFont="1" applyAlignment="1">
      <alignment horizontal="center"/>
    </xf>
    <xf numFmtId="0" fontId="0" fillId="0" borderId="1" xfId="0" applyFont="1" applyBorder="1" applyAlignment="1">
      <alignment horizontal="left" vertical="center"/>
    </xf>
    <xf numFmtId="0" fontId="0" fillId="0" borderId="1" xfId="0" applyFont="1" applyFill="1" applyBorder="1" applyAlignment="1">
      <alignment horizontal="left" vertical="center"/>
    </xf>
    <xf numFmtId="0" fontId="0" fillId="0" borderId="1" xfId="0" applyFont="1" applyBorder="1" applyAlignment="1">
      <alignment horizontal="left" vertical="center" wrapText="1"/>
    </xf>
    <xf numFmtId="0" fontId="0" fillId="0" borderId="0" xfId="0" applyFont="1" applyAlignment="1">
      <alignment/>
    </xf>
    <xf numFmtId="0" fontId="0" fillId="2" borderId="1" xfId="0" applyFont="1" applyFill="1" applyBorder="1" applyAlignment="1">
      <alignment horizontal="left" vertical="center" wrapText="1"/>
    </xf>
    <xf numFmtId="0" fontId="0" fillId="2" borderId="1" xfId="0" applyFont="1" applyFill="1" applyBorder="1" applyAlignment="1">
      <alignment horizontal="center" vertical="center"/>
    </xf>
    <xf numFmtId="2" fontId="0" fillId="2" borderId="1" xfId="0" applyNumberFormat="1" applyFont="1" applyFill="1" applyBorder="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lignment horizontal="left" vertical="center"/>
    </xf>
    <xf numFmtId="0" fontId="1" fillId="0" borderId="2" xfId="0" applyFont="1" applyFill="1" applyBorder="1" applyAlignment="1">
      <alignment horizontal="center" vertical="center"/>
    </xf>
    <xf numFmtId="1" fontId="0" fillId="0" borderId="1" xfId="0" applyNumberFormat="1" applyFont="1" applyFill="1" applyBorder="1" applyAlignment="1">
      <alignment horizontal="center" vertical="center"/>
    </xf>
    <xf numFmtId="1" fontId="0" fillId="2" borderId="1" xfId="0" applyNumberFormat="1" applyFont="1" applyFill="1" applyBorder="1" applyAlignment="1">
      <alignment horizontal="center" vertical="center"/>
    </xf>
    <xf numFmtId="1" fontId="0" fillId="0" borderId="0" xfId="0" applyNumberFormat="1" applyFont="1" applyAlignment="1">
      <alignment horizontal="center"/>
    </xf>
    <xf numFmtId="0" fontId="0" fillId="0" borderId="3"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0" fillId="0" borderId="3" xfId="0" applyFont="1" applyFill="1" applyBorder="1" applyAlignment="1">
      <alignment horizontal="left"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0" fillId="0" borderId="0" xfId="0" applyFont="1" applyAlignment="1">
      <alignment horizontal="center" vertical="center"/>
    </xf>
    <xf numFmtId="0" fontId="1" fillId="0" borderId="4" xfId="0" applyFont="1" applyFill="1" applyBorder="1" applyAlignment="1">
      <alignment horizontal="center" vertical="center" wrapText="1"/>
    </xf>
    <xf numFmtId="2" fontId="1" fillId="0" borderId="4" xfId="0" applyNumberFormat="1" applyFont="1" applyFill="1" applyBorder="1" applyAlignment="1">
      <alignment horizontal="center" vertical="center" wrapText="1"/>
    </xf>
    <xf numFmtId="1" fontId="1" fillId="0" borderId="4"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0" fontId="2" fillId="0" borderId="0" xfId="0" applyFont="1" applyFill="1" applyAlignment="1">
      <alignment vertical="top" wrapText="1"/>
    </xf>
    <xf numFmtId="0" fontId="2" fillId="0" borderId="6" xfId="0" applyFont="1" applyBorder="1" applyAlignment="1">
      <alignment vertical="top" wrapText="1"/>
    </xf>
    <xf numFmtId="0" fontId="0" fillId="0" borderId="1" xfId="0" applyFont="1" applyFill="1" applyBorder="1" applyAlignment="1">
      <alignment horizontal="center" vertical="center" wrapText="1"/>
    </xf>
    <xf numFmtId="2" fontId="0" fillId="0" borderId="1" xfId="0" applyNumberFormat="1" applyFont="1" applyBorder="1" applyAlignment="1">
      <alignment horizontal="center" vertical="center"/>
    </xf>
    <xf numFmtId="0" fontId="0" fillId="0" borderId="1"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2" fontId="0" fillId="0" borderId="3" xfId="0" applyNumberFormat="1" applyFont="1" applyFill="1" applyBorder="1" applyAlignment="1">
      <alignment horizontal="left" vertical="center"/>
    </xf>
    <xf numFmtId="0" fontId="0" fillId="0" borderId="2" xfId="0" applyFont="1" applyFill="1" applyBorder="1" applyAlignment="1">
      <alignment horizontal="left" vertical="center" wrapText="1"/>
    </xf>
    <xf numFmtId="0" fontId="6" fillId="0" borderId="2" xfId="0" applyFont="1" applyBorder="1" applyAlignment="1">
      <alignment vertical="center"/>
    </xf>
    <xf numFmtId="0" fontId="6" fillId="0" borderId="7" xfId="0" applyFont="1" applyBorder="1" applyAlignment="1">
      <alignment vertical="center"/>
    </xf>
    <xf numFmtId="0" fontId="6" fillId="0" borderId="3" xfId="0" applyFont="1" applyBorder="1" applyAlignment="1">
      <alignment vertical="center"/>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1" fontId="1" fillId="0" borderId="7" xfId="0" applyNumberFormat="1" applyFont="1" applyFill="1" applyBorder="1" applyAlignment="1">
      <alignment horizontal="center" vertical="center" wrapText="1"/>
    </xf>
    <xf numFmtId="0" fontId="0" fillId="0" borderId="0" xfId="0" applyFont="1" applyFill="1" applyAlignment="1">
      <alignment horizontal="center" vertical="center"/>
    </xf>
    <xf numFmtId="0" fontId="6" fillId="0" borderId="7" xfId="0" applyFont="1" applyFill="1" applyBorder="1" applyAlignment="1">
      <alignment vertical="center"/>
    </xf>
    <xf numFmtId="0" fontId="0" fillId="0" borderId="1" xfId="0" applyFont="1" applyFill="1" applyBorder="1" applyAlignment="1">
      <alignment horizontal="left"/>
    </xf>
    <xf numFmtId="0" fontId="0" fillId="0" borderId="1" xfId="0" applyFont="1" applyFill="1" applyBorder="1" applyAlignment="1">
      <alignment horizontal="center"/>
    </xf>
    <xf numFmtId="0" fontId="0" fillId="0" borderId="0" xfId="0" applyFont="1" applyFill="1" applyAlignment="1">
      <alignment/>
    </xf>
    <xf numFmtId="0" fontId="1" fillId="0" borderId="9" xfId="0"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1" fontId="7" fillId="0" borderId="0" xfId="0" applyNumberFormat="1" applyFont="1" applyFill="1" applyAlignment="1">
      <alignment/>
    </xf>
    <xf numFmtId="0" fontId="1"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2" xfId="0" applyFont="1" applyFill="1" applyBorder="1" applyAlignment="1">
      <alignment horizontal="left" vertical="center"/>
    </xf>
    <xf numFmtId="2" fontId="0" fillId="0" borderId="0" xfId="0" applyNumberFormat="1" applyFont="1" applyAlignment="1">
      <alignment horizontal="center" vertical="center"/>
    </xf>
    <xf numFmtId="2" fontId="6" fillId="0" borderId="7" xfId="0" applyNumberFormat="1" applyFont="1" applyFill="1" applyBorder="1" applyAlignment="1">
      <alignment horizontal="center" vertical="center"/>
    </xf>
    <xf numFmtId="2" fontId="0" fillId="0" borderId="1" xfId="0" applyNumberFormat="1" applyFont="1" applyFill="1" applyBorder="1" applyAlignment="1">
      <alignment horizontal="center"/>
    </xf>
    <xf numFmtId="2" fontId="0" fillId="2" borderId="1" xfId="0" applyNumberFormat="1" applyFont="1" applyFill="1" applyBorder="1" applyAlignment="1">
      <alignment horizontal="center"/>
    </xf>
    <xf numFmtId="2" fontId="0" fillId="0" borderId="1" xfId="0" applyNumberFormat="1" applyFont="1" applyBorder="1" applyAlignment="1">
      <alignment horizontal="center"/>
    </xf>
    <xf numFmtId="2" fontId="0" fillId="0" borderId="0" xfId="0" applyNumberFormat="1" applyFont="1" applyAlignment="1">
      <alignment/>
    </xf>
    <xf numFmtId="0" fontId="6" fillId="0" borderId="1" xfId="0" applyFont="1" applyFill="1" applyBorder="1" applyAlignment="1">
      <alignment vertical="center"/>
    </xf>
    <xf numFmtId="0" fontId="1" fillId="0" borderId="1" xfId="0"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6" fillId="0" borderId="11" xfId="0" applyFont="1" applyBorder="1" applyAlignment="1">
      <alignment vertical="center"/>
    </xf>
    <xf numFmtId="2" fontId="1" fillId="0" borderId="0"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0" fillId="2" borderId="2" xfId="0" applyFont="1" applyFill="1" applyBorder="1" applyAlignment="1">
      <alignment horizontal="left" vertical="center"/>
    </xf>
    <xf numFmtId="0" fontId="1" fillId="0" borderId="1" xfId="0" applyFont="1" applyBorder="1" applyAlignment="1">
      <alignment horizontal="center" vertical="center" wrapText="1"/>
    </xf>
    <xf numFmtId="1" fontId="7" fillId="0" borderId="0" xfId="0" applyNumberFormat="1" applyFont="1" applyAlignment="1">
      <alignment vertical="center"/>
    </xf>
    <xf numFmtId="0" fontId="0" fillId="0" borderId="0" xfId="0" applyFont="1" applyAlignment="1">
      <alignment vertical="center"/>
    </xf>
    <xf numFmtId="0" fontId="2" fillId="0" borderId="0" xfId="0" applyFont="1" applyFill="1" applyAlignment="1">
      <alignment vertical="center" wrapText="1"/>
    </xf>
    <xf numFmtId="0" fontId="2" fillId="0" borderId="13" xfId="0" applyFont="1" applyBorder="1" applyAlignment="1">
      <alignment vertical="center" wrapText="1"/>
    </xf>
    <xf numFmtId="0" fontId="2" fillId="0" borderId="0" xfId="0" applyFont="1" applyBorder="1" applyAlignment="1">
      <alignment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3" xfId="0" applyFont="1" applyFill="1" applyBorder="1" applyAlignment="1">
      <alignment vertical="center" wrapText="1"/>
    </xf>
    <xf numFmtId="0" fontId="2" fillId="0" borderId="1" xfId="0" applyFont="1" applyFill="1" applyBorder="1" applyAlignment="1">
      <alignment horizontal="left" vertical="center" wrapText="1"/>
    </xf>
    <xf numFmtId="0" fontId="6" fillId="0" borderId="2" xfId="0" applyFont="1" applyFill="1" applyBorder="1" applyAlignment="1">
      <alignment vertical="center"/>
    </xf>
    <xf numFmtId="0" fontId="0" fillId="0" borderId="0" xfId="0" applyFont="1" applyFill="1" applyAlignment="1">
      <alignment wrapText="1"/>
    </xf>
    <xf numFmtId="0" fontId="15" fillId="0" borderId="3" xfId="0" applyFont="1" applyFill="1" applyBorder="1" applyAlignment="1">
      <alignment vertical="center"/>
    </xf>
    <xf numFmtId="0" fontId="2" fillId="0" borderId="0" xfId="0" applyFont="1" applyFill="1" applyAlignment="1">
      <alignment horizontal="left" vertical="top" wrapText="1"/>
    </xf>
    <xf numFmtId="0" fontId="2" fillId="0" borderId="6" xfId="0" applyFont="1" applyBorder="1" applyAlignment="1">
      <alignment horizontal="left" vertical="top" wrapText="1"/>
    </xf>
    <xf numFmtId="0" fontId="1" fillId="0" borderId="9" xfId="0" applyFont="1" applyFill="1" applyBorder="1" applyAlignment="1">
      <alignment horizontal="center" vertical="center" wrapText="1"/>
    </xf>
    <xf numFmtId="0" fontId="6" fillId="0" borderId="2" xfId="0" applyFont="1" applyBorder="1" applyAlignment="1">
      <alignment horizontal="left" vertical="center"/>
    </xf>
    <xf numFmtId="0" fontId="6" fillId="0" borderId="7" xfId="0" applyFont="1" applyBorder="1" applyAlignment="1">
      <alignment horizontal="left" vertical="center"/>
    </xf>
    <xf numFmtId="0" fontId="6" fillId="0" borderId="3" xfId="0" applyFont="1" applyBorder="1" applyAlignment="1">
      <alignment horizontal="lef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7" xfId="0" applyFont="1" applyFill="1" applyBorder="1" applyAlignment="1">
      <alignment horizontal="left" vertical="center"/>
    </xf>
    <xf numFmtId="0" fontId="6" fillId="0" borderId="3" xfId="0" applyFont="1" applyFill="1" applyBorder="1" applyAlignment="1">
      <alignment horizontal="left"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2" fontId="14" fillId="0" borderId="16" xfId="0" applyNumberFormat="1" applyFont="1" applyBorder="1" applyAlignment="1">
      <alignment horizontal="center" vertical="center"/>
    </xf>
    <xf numFmtId="2" fontId="14" fillId="0" borderId="17" xfId="0" applyNumberFormat="1" applyFont="1" applyBorder="1" applyAlignment="1">
      <alignment horizontal="center" vertical="center"/>
    </xf>
    <xf numFmtId="2" fontId="14" fillId="0" borderId="18"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11" xfId="0" applyFont="1" applyBorder="1" applyAlignment="1">
      <alignment horizontal="center" vertical="center"/>
    </xf>
    <xf numFmtId="0" fontId="14" fillId="0" borderId="20" xfId="0" applyFont="1" applyBorder="1" applyAlignment="1">
      <alignment horizontal="center" vertical="center"/>
    </xf>
    <xf numFmtId="2" fontId="14" fillId="2" borderId="16" xfId="0" applyNumberFormat="1" applyFont="1" applyFill="1" applyBorder="1" applyAlignment="1">
      <alignment horizontal="center" vertical="center"/>
    </xf>
    <xf numFmtId="2" fontId="14" fillId="2" borderId="17" xfId="0" applyNumberFormat="1" applyFont="1" applyFill="1" applyBorder="1" applyAlignment="1">
      <alignment horizontal="center" vertical="center"/>
    </xf>
    <xf numFmtId="2" fontId="14" fillId="2" borderId="18" xfId="0" applyNumberFormat="1" applyFont="1" applyFill="1" applyBorder="1" applyAlignment="1">
      <alignment horizontal="center" vertical="center"/>
    </xf>
    <xf numFmtId="0" fontId="14" fillId="2" borderId="19"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20"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0" xfId="0" applyFont="1" applyFill="1" applyAlignment="1">
      <alignment horizontal="left" vertical="center" wrapText="1"/>
    </xf>
    <xf numFmtId="0" fontId="2"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74</xdr:row>
      <xdr:rowOff>0</xdr:rowOff>
    </xdr:from>
    <xdr:to>
      <xdr:col>11</xdr:col>
      <xdr:colOff>0</xdr:colOff>
      <xdr:row>74</xdr:row>
      <xdr:rowOff>0</xdr:rowOff>
    </xdr:to>
    <xdr:sp>
      <xdr:nvSpPr>
        <xdr:cNvPr id="1" name="AutoShape 1"/>
        <xdr:cNvSpPr>
          <a:spLocks/>
        </xdr:cNvSpPr>
      </xdr:nvSpPr>
      <xdr:spPr>
        <a:xfrm>
          <a:off x="5438775" y="13754100"/>
          <a:ext cx="272415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7</xdr:col>
      <xdr:colOff>247650</xdr:colOff>
      <xdr:row>74</xdr:row>
      <xdr:rowOff>0</xdr:rowOff>
    </xdr:from>
    <xdr:to>
      <xdr:col>11</xdr:col>
      <xdr:colOff>0</xdr:colOff>
      <xdr:row>74</xdr:row>
      <xdr:rowOff>0</xdr:rowOff>
    </xdr:to>
    <xdr:sp>
      <xdr:nvSpPr>
        <xdr:cNvPr id="2" name="AutoShape 2"/>
        <xdr:cNvSpPr>
          <a:spLocks/>
        </xdr:cNvSpPr>
      </xdr:nvSpPr>
      <xdr:spPr>
        <a:xfrm>
          <a:off x="5438775" y="13754100"/>
          <a:ext cx="272415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7</xdr:col>
      <xdr:colOff>247650</xdr:colOff>
      <xdr:row>75</xdr:row>
      <xdr:rowOff>0</xdr:rowOff>
    </xdr:from>
    <xdr:to>
      <xdr:col>11</xdr:col>
      <xdr:colOff>0</xdr:colOff>
      <xdr:row>75</xdr:row>
      <xdr:rowOff>0</xdr:rowOff>
    </xdr:to>
    <xdr:sp>
      <xdr:nvSpPr>
        <xdr:cNvPr id="3" name="AutoShape 3"/>
        <xdr:cNvSpPr>
          <a:spLocks/>
        </xdr:cNvSpPr>
      </xdr:nvSpPr>
      <xdr:spPr>
        <a:xfrm>
          <a:off x="5438775" y="14001750"/>
          <a:ext cx="272415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7</xdr:col>
      <xdr:colOff>247650</xdr:colOff>
      <xdr:row>75</xdr:row>
      <xdr:rowOff>0</xdr:rowOff>
    </xdr:from>
    <xdr:to>
      <xdr:col>11</xdr:col>
      <xdr:colOff>0</xdr:colOff>
      <xdr:row>75</xdr:row>
      <xdr:rowOff>0</xdr:rowOff>
    </xdr:to>
    <xdr:sp>
      <xdr:nvSpPr>
        <xdr:cNvPr id="4" name="AutoShape 4"/>
        <xdr:cNvSpPr>
          <a:spLocks/>
        </xdr:cNvSpPr>
      </xdr:nvSpPr>
      <xdr:spPr>
        <a:xfrm>
          <a:off x="5438775" y="14001750"/>
          <a:ext cx="272415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11</xdr:col>
      <xdr:colOff>0</xdr:colOff>
      <xdr:row>74</xdr:row>
      <xdr:rowOff>0</xdr:rowOff>
    </xdr:from>
    <xdr:to>
      <xdr:col>11</xdr:col>
      <xdr:colOff>0</xdr:colOff>
      <xdr:row>74</xdr:row>
      <xdr:rowOff>0</xdr:rowOff>
    </xdr:to>
    <xdr:sp>
      <xdr:nvSpPr>
        <xdr:cNvPr id="5" name="AutoShape 5"/>
        <xdr:cNvSpPr>
          <a:spLocks/>
        </xdr:cNvSpPr>
      </xdr:nvSpPr>
      <xdr:spPr>
        <a:xfrm>
          <a:off x="8162925" y="13754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11</xdr:col>
      <xdr:colOff>0</xdr:colOff>
      <xdr:row>74</xdr:row>
      <xdr:rowOff>0</xdr:rowOff>
    </xdr:from>
    <xdr:to>
      <xdr:col>11</xdr:col>
      <xdr:colOff>0</xdr:colOff>
      <xdr:row>74</xdr:row>
      <xdr:rowOff>0</xdr:rowOff>
    </xdr:to>
    <xdr:sp>
      <xdr:nvSpPr>
        <xdr:cNvPr id="6" name="AutoShape 6"/>
        <xdr:cNvSpPr>
          <a:spLocks/>
        </xdr:cNvSpPr>
      </xdr:nvSpPr>
      <xdr:spPr>
        <a:xfrm>
          <a:off x="8162925" y="13754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11</xdr:col>
      <xdr:colOff>0</xdr:colOff>
      <xdr:row>75</xdr:row>
      <xdr:rowOff>0</xdr:rowOff>
    </xdr:from>
    <xdr:to>
      <xdr:col>11</xdr:col>
      <xdr:colOff>0</xdr:colOff>
      <xdr:row>75</xdr:row>
      <xdr:rowOff>0</xdr:rowOff>
    </xdr:to>
    <xdr:sp>
      <xdr:nvSpPr>
        <xdr:cNvPr id="7" name="AutoShape 7"/>
        <xdr:cNvSpPr>
          <a:spLocks/>
        </xdr:cNvSpPr>
      </xdr:nvSpPr>
      <xdr:spPr>
        <a:xfrm>
          <a:off x="8162925" y="1400175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11</xdr:col>
      <xdr:colOff>0</xdr:colOff>
      <xdr:row>75</xdr:row>
      <xdr:rowOff>0</xdr:rowOff>
    </xdr:from>
    <xdr:to>
      <xdr:col>11</xdr:col>
      <xdr:colOff>0</xdr:colOff>
      <xdr:row>75</xdr:row>
      <xdr:rowOff>0</xdr:rowOff>
    </xdr:to>
    <xdr:sp>
      <xdr:nvSpPr>
        <xdr:cNvPr id="8" name="AutoShape 8"/>
        <xdr:cNvSpPr>
          <a:spLocks/>
        </xdr:cNvSpPr>
      </xdr:nvSpPr>
      <xdr:spPr>
        <a:xfrm>
          <a:off x="8162925" y="1400175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0</xdr:rowOff>
    </xdr:from>
    <xdr:to>
      <xdr:col>0</xdr:col>
      <xdr:colOff>0</xdr:colOff>
      <xdr:row>61</xdr:row>
      <xdr:rowOff>0</xdr:rowOff>
    </xdr:to>
    <xdr:sp>
      <xdr:nvSpPr>
        <xdr:cNvPr id="1" name="AutoShape 1"/>
        <xdr:cNvSpPr>
          <a:spLocks/>
        </xdr:cNvSpPr>
      </xdr:nvSpPr>
      <xdr:spPr>
        <a:xfrm>
          <a:off x="0" y="11649075"/>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0</xdr:col>
      <xdr:colOff>0</xdr:colOff>
      <xdr:row>61</xdr:row>
      <xdr:rowOff>0</xdr:rowOff>
    </xdr:from>
    <xdr:to>
      <xdr:col>0</xdr:col>
      <xdr:colOff>0</xdr:colOff>
      <xdr:row>61</xdr:row>
      <xdr:rowOff>0</xdr:rowOff>
    </xdr:to>
    <xdr:sp>
      <xdr:nvSpPr>
        <xdr:cNvPr id="2" name="AutoShape 2"/>
        <xdr:cNvSpPr>
          <a:spLocks/>
        </xdr:cNvSpPr>
      </xdr:nvSpPr>
      <xdr:spPr>
        <a:xfrm>
          <a:off x="0" y="11649075"/>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0</xdr:col>
      <xdr:colOff>0</xdr:colOff>
      <xdr:row>62</xdr:row>
      <xdr:rowOff>0</xdr:rowOff>
    </xdr:from>
    <xdr:to>
      <xdr:col>0</xdr:col>
      <xdr:colOff>0</xdr:colOff>
      <xdr:row>62</xdr:row>
      <xdr:rowOff>0</xdr:rowOff>
    </xdr:to>
    <xdr:sp>
      <xdr:nvSpPr>
        <xdr:cNvPr id="3" name="AutoShape 3"/>
        <xdr:cNvSpPr>
          <a:spLocks/>
        </xdr:cNvSpPr>
      </xdr:nvSpPr>
      <xdr:spPr>
        <a:xfrm>
          <a:off x="0" y="11896725"/>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0</xdr:col>
      <xdr:colOff>0</xdr:colOff>
      <xdr:row>62</xdr:row>
      <xdr:rowOff>0</xdr:rowOff>
    </xdr:from>
    <xdr:to>
      <xdr:col>0</xdr:col>
      <xdr:colOff>0</xdr:colOff>
      <xdr:row>62</xdr:row>
      <xdr:rowOff>0</xdr:rowOff>
    </xdr:to>
    <xdr:sp>
      <xdr:nvSpPr>
        <xdr:cNvPr id="4" name="AutoShape 4"/>
        <xdr:cNvSpPr>
          <a:spLocks/>
        </xdr:cNvSpPr>
      </xdr:nvSpPr>
      <xdr:spPr>
        <a:xfrm>
          <a:off x="0" y="11896725"/>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11</xdr:col>
      <xdr:colOff>247650</xdr:colOff>
      <xdr:row>61</xdr:row>
      <xdr:rowOff>0</xdr:rowOff>
    </xdr:from>
    <xdr:to>
      <xdr:col>15</xdr:col>
      <xdr:colOff>0</xdr:colOff>
      <xdr:row>61</xdr:row>
      <xdr:rowOff>0</xdr:rowOff>
    </xdr:to>
    <xdr:sp>
      <xdr:nvSpPr>
        <xdr:cNvPr id="5" name="AutoShape 5"/>
        <xdr:cNvSpPr>
          <a:spLocks/>
        </xdr:cNvSpPr>
      </xdr:nvSpPr>
      <xdr:spPr>
        <a:xfrm>
          <a:off x="8905875" y="11649075"/>
          <a:ext cx="28289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11</xdr:col>
      <xdr:colOff>247650</xdr:colOff>
      <xdr:row>61</xdr:row>
      <xdr:rowOff>0</xdr:rowOff>
    </xdr:from>
    <xdr:to>
      <xdr:col>15</xdr:col>
      <xdr:colOff>0</xdr:colOff>
      <xdr:row>61</xdr:row>
      <xdr:rowOff>0</xdr:rowOff>
    </xdr:to>
    <xdr:sp>
      <xdr:nvSpPr>
        <xdr:cNvPr id="6" name="AutoShape 6"/>
        <xdr:cNvSpPr>
          <a:spLocks/>
        </xdr:cNvSpPr>
      </xdr:nvSpPr>
      <xdr:spPr>
        <a:xfrm>
          <a:off x="8905875" y="11649075"/>
          <a:ext cx="28289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11</xdr:col>
      <xdr:colOff>247650</xdr:colOff>
      <xdr:row>62</xdr:row>
      <xdr:rowOff>0</xdr:rowOff>
    </xdr:from>
    <xdr:to>
      <xdr:col>15</xdr:col>
      <xdr:colOff>0</xdr:colOff>
      <xdr:row>62</xdr:row>
      <xdr:rowOff>0</xdr:rowOff>
    </xdr:to>
    <xdr:sp>
      <xdr:nvSpPr>
        <xdr:cNvPr id="7" name="AutoShape 7"/>
        <xdr:cNvSpPr>
          <a:spLocks/>
        </xdr:cNvSpPr>
      </xdr:nvSpPr>
      <xdr:spPr>
        <a:xfrm>
          <a:off x="8905875" y="11896725"/>
          <a:ext cx="28289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11</xdr:col>
      <xdr:colOff>247650</xdr:colOff>
      <xdr:row>62</xdr:row>
      <xdr:rowOff>0</xdr:rowOff>
    </xdr:from>
    <xdr:to>
      <xdr:col>15</xdr:col>
      <xdr:colOff>0</xdr:colOff>
      <xdr:row>62</xdr:row>
      <xdr:rowOff>0</xdr:rowOff>
    </xdr:to>
    <xdr:sp>
      <xdr:nvSpPr>
        <xdr:cNvPr id="8" name="AutoShape 8"/>
        <xdr:cNvSpPr>
          <a:spLocks/>
        </xdr:cNvSpPr>
      </xdr:nvSpPr>
      <xdr:spPr>
        <a:xfrm>
          <a:off x="8905875" y="11896725"/>
          <a:ext cx="28289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11</xdr:col>
      <xdr:colOff>247650</xdr:colOff>
      <xdr:row>23</xdr:row>
      <xdr:rowOff>0</xdr:rowOff>
    </xdr:from>
    <xdr:to>
      <xdr:col>15</xdr:col>
      <xdr:colOff>0</xdr:colOff>
      <xdr:row>23</xdr:row>
      <xdr:rowOff>0</xdr:rowOff>
    </xdr:to>
    <xdr:sp>
      <xdr:nvSpPr>
        <xdr:cNvPr id="9" name="AutoShape 9"/>
        <xdr:cNvSpPr>
          <a:spLocks/>
        </xdr:cNvSpPr>
      </xdr:nvSpPr>
      <xdr:spPr>
        <a:xfrm>
          <a:off x="8905875" y="5448300"/>
          <a:ext cx="28289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11</xdr:col>
      <xdr:colOff>247650</xdr:colOff>
      <xdr:row>23</xdr:row>
      <xdr:rowOff>0</xdr:rowOff>
    </xdr:from>
    <xdr:to>
      <xdr:col>15</xdr:col>
      <xdr:colOff>0</xdr:colOff>
      <xdr:row>23</xdr:row>
      <xdr:rowOff>0</xdr:rowOff>
    </xdr:to>
    <xdr:sp>
      <xdr:nvSpPr>
        <xdr:cNvPr id="10" name="AutoShape 10"/>
        <xdr:cNvSpPr>
          <a:spLocks/>
        </xdr:cNvSpPr>
      </xdr:nvSpPr>
      <xdr:spPr>
        <a:xfrm>
          <a:off x="8905875" y="5448300"/>
          <a:ext cx="28289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11</xdr:col>
      <xdr:colOff>247650</xdr:colOff>
      <xdr:row>23</xdr:row>
      <xdr:rowOff>0</xdr:rowOff>
    </xdr:from>
    <xdr:to>
      <xdr:col>15</xdr:col>
      <xdr:colOff>0</xdr:colOff>
      <xdr:row>23</xdr:row>
      <xdr:rowOff>0</xdr:rowOff>
    </xdr:to>
    <xdr:sp>
      <xdr:nvSpPr>
        <xdr:cNvPr id="11" name="AutoShape 11"/>
        <xdr:cNvSpPr>
          <a:spLocks/>
        </xdr:cNvSpPr>
      </xdr:nvSpPr>
      <xdr:spPr>
        <a:xfrm>
          <a:off x="8905875" y="5448300"/>
          <a:ext cx="28289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11</xdr:col>
      <xdr:colOff>247650</xdr:colOff>
      <xdr:row>23</xdr:row>
      <xdr:rowOff>0</xdr:rowOff>
    </xdr:from>
    <xdr:to>
      <xdr:col>15</xdr:col>
      <xdr:colOff>0</xdr:colOff>
      <xdr:row>23</xdr:row>
      <xdr:rowOff>0</xdr:rowOff>
    </xdr:to>
    <xdr:sp>
      <xdr:nvSpPr>
        <xdr:cNvPr id="12" name="AutoShape 12"/>
        <xdr:cNvSpPr>
          <a:spLocks/>
        </xdr:cNvSpPr>
      </xdr:nvSpPr>
      <xdr:spPr>
        <a:xfrm>
          <a:off x="8905875" y="5448300"/>
          <a:ext cx="28289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85</xdr:row>
      <xdr:rowOff>0</xdr:rowOff>
    </xdr:from>
    <xdr:to>
      <xdr:col>13</xdr:col>
      <xdr:colOff>0</xdr:colOff>
      <xdr:row>85</xdr:row>
      <xdr:rowOff>0</xdr:rowOff>
    </xdr:to>
    <xdr:sp>
      <xdr:nvSpPr>
        <xdr:cNvPr id="1" name="AutoShape 1"/>
        <xdr:cNvSpPr>
          <a:spLocks/>
        </xdr:cNvSpPr>
      </xdr:nvSpPr>
      <xdr:spPr>
        <a:xfrm>
          <a:off x="4676775" y="15763875"/>
          <a:ext cx="42576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7</xdr:col>
      <xdr:colOff>247650</xdr:colOff>
      <xdr:row>85</xdr:row>
      <xdr:rowOff>0</xdr:rowOff>
    </xdr:from>
    <xdr:to>
      <xdr:col>13</xdr:col>
      <xdr:colOff>0</xdr:colOff>
      <xdr:row>85</xdr:row>
      <xdr:rowOff>0</xdr:rowOff>
    </xdr:to>
    <xdr:sp>
      <xdr:nvSpPr>
        <xdr:cNvPr id="2" name="AutoShape 2"/>
        <xdr:cNvSpPr>
          <a:spLocks/>
        </xdr:cNvSpPr>
      </xdr:nvSpPr>
      <xdr:spPr>
        <a:xfrm>
          <a:off x="4676775" y="15763875"/>
          <a:ext cx="42576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7</xdr:col>
      <xdr:colOff>247650</xdr:colOff>
      <xdr:row>86</xdr:row>
      <xdr:rowOff>0</xdr:rowOff>
    </xdr:from>
    <xdr:to>
      <xdr:col>13</xdr:col>
      <xdr:colOff>0</xdr:colOff>
      <xdr:row>86</xdr:row>
      <xdr:rowOff>0</xdr:rowOff>
    </xdr:to>
    <xdr:sp>
      <xdr:nvSpPr>
        <xdr:cNvPr id="3" name="AutoShape 3"/>
        <xdr:cNvSpPr>
          <a:spLocks/>
        </xdr:cNvSpPr>
      </xdr:nvSpPr>
      <xdr:spPr>
        <a:xfrm>
          <a:off x="4676775" y="16011525"/>
          <a:ext cx="42576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7</xdr:col>
      <xdr:colOff>247650</xdr:colOff>
      <xdr:row>86</xdr:row>
      <xdr:rowOff>0</xdr:rowOff>
    </xdr:from>
    <xdr:to>
      <xdr:col>13</xdr:col>
      <xdr:colOff>0</xdr:colOff>
      <xdr:row>86</xdr:row>
      <xdr:rowOff>0</xdr:rowOff>
    </xdr:to>
    <xdr:sp>
      <xdr:nvSpPr>
        <xdr:cNvPr id="4" name="AutoShape 4"/>
        <xdr:cNvSpPr>
          <a:spLocks/>
        </xdr:cNvSpPr>
      </xdr:nvSpPr>
      <xdr:spPr>
        <a:xfrm>
          <a:off x="4676775" y="16011525"/>
          <a:ext cx="42576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25</xdr:col>
      <xdr:colOff>247650</xdr:colOff>
      <xdr:row>85</xdr:row>
      <xdr:rowOff>0</xdr:rowOff>
    </xdr:from>
    <xdr:to>
      <xdr:col>27</xdr:col>
      <xdr:colOff>0</xdr:colOff>
      <xdr:row>85</xdr:row>
      <xdr:rowOff>0</xdr:rowOff>
    </xdr:to>
    <xdr:sp>
      <xdr:nvSpPr>
        <xdr:cNvPr id="5" name="AutoShape 5"/>
        <xdr:cNvSpPr>
          <a:spLocks/>
        </xdr:cNvSpPr>
      </xdr:nvSpPr>
      <xdr:spPr>
        <a:xfrm>
          <a:off x="17287875" y="15763875"/>
          <a:ext cx="8667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25</xdr:col>
      <xdr:colOff>247650</xdr:colOff>
      <xdr:row>85</xdr:row>
      <xdr:rowOff>0</xdr:rowOff>
    </xdr:from>
    <xdr:to>
      <xdr:col>27</xdr:col>
      <xdr:colOff>0</xdr:colOff>
      <xdr:row>85</xdr:row>
      <xdr:rowOff>0</xdr:rowOff>
    </xdr:to>
    <xdr:sp>
      <xdr:nvSpPr>
        <xdr:cNvPr id="6" name="AutoShape 6"/>
        <xdr:cNvSpPr>
          <a:spLocks/>
        </xdr:cNvSpPr>
      </xdr:nvSpPr>
      <xdr:spPr>
        <a:xfrm>
          <a:off x="17287875" y="15763875"/>
          <a:ext cx="8667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25</xdr:col>
      <xdr:colOff>247650</xdr:colOff>
      <xdr:row>86</xdr:row>
      <xdr:rowOff>0</xdr:rowOff>
    </xdr:from>
    <xdr:to>
      <xdr:col>27</xdr:col>
      <xdr:colOff>0</xdr:colOff>
      <xdr:row>86</xdr:row>
      <xdr:rowOff>0</xdr:rowOff>
    </xdr:to>
    <xdr:sp>
      <xdr:nvSpPr>
        <xdr:cNvPr id="7" name="AutoShape 7"/>
        <xdr:cNvSpPr>
          <a:spLocks/>
        </xdr:cNvSpPr>
      </xdr:nvSpPr>
      <xdr:spPr>
        <a:xfrm>
          <a:off x="17287875" y="16011525"/>
          <a:ext cx="8667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twoCellAnchor>
    <xdr:from>
      <xdr:col>25</xdr:col>
      <xdr:colOff>247650</xdr:colOff>
      <xdr:row>86</xdr:row>
      <xdr:rowOff>0</xdr:rowOff>
    </xdr:from>
    <xdr:to>
      <xdr:col>27</xdr:col>
      <xdr:colOff>0</xdr:colOff>
      <xdr:row>86</xdr:row>
      <xdr:rowOff>0</xdr:rowOff>
    </xdr:to>
    <xdr:sp>
      <xdr:nvSpPr>
        <xdr:cNvPr id="8" name="AutoShape 8"/>
        <xdr:cNvSpPr>
          <a:spLocks/>
        </xdr:cNvSpPr>
      </xdr:nvSpPr>
      <xdr:spPr>
        <a:xfrm>
          <a:off x="17287875" y="16011525"/>
          <a:ext cx="8667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Результат участника снимается (аннулируется) в следующих случаях:
• в карте участника нет ни одной правильной отметки КП;
• участник превысил КВ прохождения дистанции (60 минут);
• в карте участника отсутствует цветная отметка какого-либо КП, т.е. нет доказательства прохождения участником всей дистанции;
• участник потерял карту или привел карту в состояние, не позволяющее определить результат участника;
• участник грубо нарушил правила спортивного поведения.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381000</xdr:colOff>
      <xdr:row>108</xdr:row>
      <xdr:rowOff>95250</xdr:rowOff>
    </xdr:to>
    <xdr:sp>
      <xdr:nvSpPr>
        <xdr:cNvPr id="1" name="AutoShape 2"/>
        <xdr:cNvSpPr>
          <a:spLocks/>
        </xdr:cNvSpPr>
      </xdr:nvSpPr>
      <xdr:spPr>
        <a:xfrm>
          <a:off x="0" y="0"/>
          <a:ext cx="10134600" cy="1758315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400" b="0" i="0" u="none" baseline="0">
              <a:solidFill>
                <a:srgbClr val="000000"/>
              </a:solidFill>
            </a:rPr>
            <a:t>УПРАВЛЕНИЕ ОБРАЗОВАНИЯ И НАУКИ АДМИНИСТРАЦИИ ГУБКИНСКОГО ГОРОДСКОГО ОКРУГА
</a:t>
          </a:r>
          <a:r>
            <a:rPr lang="en-US" cap="none" sz="1200" b="0" i="0" u="none" baseline="0">
              <a:solidFill>
                <a:srgbClr val="000000"/>
              </a:solidFill>
            </a:rPr>
            <a:t>ПРИКАЗ
«__25_» января   2010г.                    № 99
О проведении  38-х городских зимних 
лично-командных соревнований учащихся 
по спортивному ориентированию, посвящённых
65-летию Победы в Великой Отечественной войне
Во исполнение приказа департамента образования, культуры и молодежной политики Белгородской области от 12 января 2010г. № 36 «О проведении 38-х городских лично-командных соревнований учащихся по спортивному ориентированию, посвященных 65-летию Победы в Великой Отечественной войне», в целях приобщения учащихся к регулярным занятиям физической культурой, спортом и туризмом, дальнейшего развития детского туризма, выявления сильнейших участников и команд
ПРИКАЗЫВАЮ:
1. Провести 38-е городские зимние лично-командные соревнования учащихся по спортивному ориентированию на базе оздоровительного лагеря «Орленок»  3 и 4 февраля 2010 года.
2. Утвердить положение о 38-х городских зимних лично-командных соревнованиях учащихся по спортивному ориентированию (приложение №1).
3. Провести в рамках городских соревнований семинар по подготовке судей по спортивному ориентированию, с отработкой на практике элементов судейства.
4. Возложить ответственность за организацию и проведение городских соревнований на МОУ ДОД  «Станция юных туристов» (Спивак С.Н).
5. Назначить главным судьей соревнований Безбородова А.А., педагога дополнительного образования МОУ ДОД «Станция юных туристов».
6. Возложить ответственность за жизнь и здоровье детей во время пути следования и проведения соревнований на руководителей команд.
  7. Контроль за исполнением приказа возложить на главного специалиста управления образования и науки Лобову Н.В.
Начальник управления О. Башкатова
образования и науки 
Приложение 1 к приказу 
управления образования и науки 
администрации Губкинского
городского округа
от  __25  января 2010 г. № __99___
</a:t>
          </a:r>
          <a:r>
            <a:rPr lang="en-US" cap="none" sz="1200" b="0" i="0" u="none" baseline="0">
              <a:solidFill>
                <a:srgbClr val="000000"/>
              </a:solidFill>
            </a:rPr>
            <a:t>
ПОЛОЖЕНИЕ
о 38-х открытых городских зимних лично-командных соревнованиях учащихся по спортивному ориентированию, посвященных 65-летию Победы в Великой Отечественной войне
</a:t>
          </a:r>
          <a:r>
            <a:rPr lang="en-US" cap="none" sz="1200" b="0" i="1" u="none" baseline="0">
              <a:solidFill>
                <a:srgbClr val="000000"/>
              </a:solidFill>
            </a:rPr>
            <a:t>1.Цели и задачи
</a:t>
          </a:r>
          <a:r>
            <a:rPr lang="en-US" cap="none" sz="1200" b="0" i="0" u="none" baseline="0">
              <a:solidFill>
                <a:srgbClr val="000000"/>
              </a:solidFill>
            </a:rPr>
            <a:t>38-е открытые городские зимние лично-командные соревнования учащихся по спортивному ориентированию (далее – соревнования) проводятся с целью дальнейшего развития физической культуры, спорта и туризма как средства формирования здорового образа жизни.
Задачи соревнований:
-популяризация зимних видов спортивного ориентирования;
-обобщение опыта подготовки юных спортсменов-ориентировщиков;
-привлечение учащихся к активным занятиям спортом;
-выявление сильнейших команд и участников.
</a:t>
          </a:r>
          <a:r>
            <a:rPr lang="en-US" cap="none" sz="1200" b="0" i="1" u="none" baseline="0">
              <a:solidFill>
                <a:srgbClr val="000000"/>
              </a:solidFill>
            </a:rPr>
            <a:t>2.Время и место проведения
</a:t>
          </a:r>
          <a:r>
            <a:rPr lang="en-US" cap="none" sz="1200" b="0" i="0" u="none" baseline="0">
              <a:solidFill>
                <a:srgbClr val="000000"/>
              </a:solidFill>
            </a:rPr>
            <a:t>Соревнования проводятся 3 и 4 февраля 2010 года в оздоровительном лагере и урочище «Орлёнок».
</a:t>
          </a:r>
          <a:r>
            <a:rPr lang="en-US" cap="none" sz="1200" b="0" i="1" u="none" baseline="0">
              <a:solidFill>
                <a:srgbClr val="000000"/>
              </a:solidFill>
            </a:rPr>
            <a:t>3.Участники</a:t>
          </a:r>
          <a:r>
            <a:rPr lang="en-US" cap="none" sz="1200" b="0" i="1" u="none" baseline="0">
              <a:solidFill>
                <a:srgbClr val="000000"/>
              </a:solidFill>
            </a:rPr>
            <a:t>
</a:t>
          </a:r>
          <a:r>
            <a:rPr lang="en-US" cap="none" sz="1200" b="0" i="0" u="none" baseline="0">
              <a:solidFill>
                <a:srgbClr val="000000"/>
              </a:solidFill>
            </a:rPr>
            <a:t>В соревнованиях принимают участие команды учащихся МОУ, МОУ ДОД Губкинского городского округа и Белгородской области. Состав команды: 8 учащихся (4 юноши и 4 девушки), 1 представитель команды и 1 судья. Возраст участников соревнований: средняя возрастная группа – учащиеся 5–8 классов; старшая возрастная группа – учащиеся 9–11 классов (по спец. допуску учащиеся 7–8 классов); взрослая возрастная группа – спортсмены, которым на первый день соревнований 3 февраля 2010 года исполнилось 18 лет. Участники соревнований взрослой возрастной группы принимают участие только в личных соревнованиях (вне конкурса) и представляют себя сами.
</a:t>
          </a:r>
          <a:r>
            <a:rPr lang="en-US" cap="none" sz="1200" b="0" i="1" u="none" baseline="0">
              <a:solidFill>
                <a:srgbClr val="000000"/>
              </a:solidFill>
            </a:rPr>
            <a:t>4. Условия приема команд
</a:t>
          </a:r>
          <a:r>
            <a:rPr lang="en-US" cap="none" sz="1200" b="0" i="0" u="none" baseline="0">
              <a:solidFill>
                <a:srgbClr val="000000"/>
              </a:solidFill>
            </a:rPr>
            <a:t>Команды и участники соревнований стартуют со своими картами в цветном полиграфическом исполнении, которые изготавливают самостоятельно или заказывают изготовление карт у главного судьи соревнований Безбородова А.А. не позднее 1 февраля (E-mail: </a:t>
          </a:r>
          <a:r>
            <a:rPr lang="en-US" cap="none" sz="1200" b="0" i="0" u="none" baseline="0">
              <a:solidFill>
                <a:srgbClr val="000000"/>
              </a:solidFill>
            </a:rPr>
            <a:t>bezborod@hotbox.ru</a:t>
          </a:r>
          <a:r>
            <a:rPr lang="en-US" cap="none" sz="1200" b="0" i="0" u="none" baseline="0">
              <a:solidFill>
                <a:srgbClr val="000000"/>
              </a:solidFill>
            </a:rPr>
            <a:t> , телефон: 2–53–38, 8–90–66–07–18–16).
По прибытию на соревнования представители команд сдают в мандатную комиссию следующие документы:
-приказ или заверенная выписка из приказа о командировании команды;
-медицинская заявка.
</a:t>
          </a:r>
          <a:r>
            <a:rPr lang="en-US" cap="none" sz="1200" b="0" i="1" u="none" baseline="0">
              <a:solidFill>
                <a:srgbClr val="000000"/>
              </a:solidFill>
            </a:rPr>
            <a:t>5. Программа</a:t>
          </a:r>
          <a:r>
            <a:rPr lang="en-US" cap="none" sz="1200" b="0" i="1" u="none" baseline="0">
              <a:solidFill>
                <a:srgbClr val="000000"/>
              </a:solidFill>
            </a:rPr>
            <a:t>
</a:t>
          </a:r>
          <a:r>
            <a:rPr lang="en-US" cap="none" sz="1200" b="0" i="0" u="none" baseline="0">
              <a:solidFill>
                <a:srgbClr val="000000"/>
              </a:solidFill>
            </a:rPr>
            <a:t>3 февраля – лично-командные соревнования на лыжах в заданном направлении.
4 февраля – лично-командные соревнования на лыжах на маркированной трассе.
Прибытие команд – до 9</a:t>
          </a:r>
          <a:r>
            <a:rPr lang="en-US" cap="none" sz="1200" b="0" i="0" u="none" baseline="0">
              <a:solidFill>
                <a:srgbClr val="000000"/>
              </a:solidFill>
            </a:rPr>
            <a:t>30</a:t>
          </a:r>
          <a:r>
            <a:rPr lang="en-US" cap="none" sz="1200" b="0" i="0" u="none" baseline="0">
              <a:solidFill>
                <a:srgbClr val="000000"/>
              </a:solidFill>
            </a:rPr>
            <a:t>. Начало старта – в 10</a:t>
          </a:r>
          <a:r>
            <a:rPr lang="en-US" cap="none" sz="1200" b="0" i="0" u="none" baseline="0">
              <a:solidFill>
                <a:srgbClr val="000000"/>
              </a:solidFill>
            </a:rPr>
            <a:t>00</a:t>
          </a:r>
          <a:r>
            <a:rPr lang="en-US" cap="none" sz="1200" b="0" i="0" u="none" baseline="0">
              <a:solidFill>
                <a:srgbClr val="000000"/>
              </a:solidFill>
            </a:rPr>
            <a:t>.
</a:t>
          </a:r>
          <a:r>
            <a:rPr lang="en-US" cap="none" sz="1200" b="0" i="1" u="none" baseline="0">
              <a:solidFill>
                <a:srgbClr val="000000"/>
              </a:solidFill>
            </a:rPr>
            <a:t>6. Подведение итогов
</a:t>
          </a:r>
          <a:r>
            <a:rPr lang="en-US" cap="none" sz="1200" b="0" i="0" u="none" baseline="0">
              <a:solidFill>
                <a:srgbClr val="000000"/>
              </a:solidFill>
            </a:rPr>
            <a:t>Результат команды юношей (мальчиков), команды девушек (девочек) за день – сумма 3 лучших результатов юношей (мальчиков), 3 лучших результатов девушек (девочек) за день.
</a:t>
          </a:r>
          <a:r>
            <a:rPr lang="en-US" cap="none" sz="1200" b="0" i="1" u="none" baseline="0">
              <a:solidFill>
                <a:srgbClr val="000000"/>
              </a:solidFill>
            </a:rPr>
            <a:t>7. Награждение победителей
</a:t>
          </a:r>
          <a:r>
            <a:rPr lang="en-US" cap="none" sz="1200" b="0" i="0" u="none" baseline="0">
              <a:solidFill>
                <a:srgbClr val="000000"/>
              </a:solidFill>
            </a:rPr>
            <a:t>Команды юношей (девушек), занявшие 1–3 места в общем зачёте за день, команды, занявшие 1–3 места в общем зачёте за два дня, участники средней и старшей возрастной группы, занявшие 1–3 места в личном зачёте за день, награждаются дипломами управления образования и науки администрации Губкинского городского округа.
</a:t>
          </a:r>
          <a:r>
            <a:rPr lang="en-US" cap="none" sz="1000" b="0" i="0" u="none" baseline="0">
              <a:solidFill>
                <a:srgbClr val="000000"/>
              </a:solidFill>
            </a:rPr>
            <a:t>Подготовлено МОУ ДОД «Станцией юных туристов»,
 т.2–23–18</a:t>
          </a:r>
          <a:r>
            <a:rPr lang="en-US" cap="none" sz="1200" b="0" i="0" u="none" baseline="0">
              <a:solidFill>
                <a:srgbClr val="000000"/>
              </a:solidFill>
            </a:rPr>
            <a:t>
</a:t>
          </a:r>
        </a:p>
      </xdr:txBody>
    </xdr:sp>
    <xdr:clientData/>
  </xdr:twoCellAnchor>
  <xdr:twoCellAnchor>
    <xdr:from>
      <xdr:col>17</xdr:col>
      <xdr:colOff>9525</xdr:colOff>
      <xdr:row>0</xdr:row>
      <xdr:rowOff>0</xdr:rowOff>
    </xdr:from>
    <xdr:to>
      <xdr:col>33</xdr:col>
      <xdr:colOff>390525</xdr:colOff>
      <xdr:row>108</xdr:row>
      <xdr:rowOff>95250</xdr:rowOff>
    </xdr:to>
    <xdr:sp>
      <xdr:nvSpPr>
        <xdr:cNvPr id="2" name="AutoShape 3"/>
        <xdr:cNvSpPr>
          <a:spLocks/>
        </xdr:cNvSpPr>
      </xdr:nvSpPr>
      <xdr:spPr>
        <a:xfrm>
          <a:off x="10372725" y="0"/>
          <a:ext cx="10134600" cy="1758315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sz="1600" b="0" i="0" u="none" baseline="0">
              <a:solidFill>
                <a:srgbClr val="000000"/>
              </a:solidFill>
            </a:rPr>
            <a:t>Условия проведения 38-х открытых городских зимних лично-командных соревнований учащихся по спортивному ориентированию, посвященных 65-летию Победы в Великой Отечественной войне
</a:t>
          </a:r>
          <a:r>
            <a:rPr lang="en-US" cap="none" sz="1200" b="0" i="0" u="none" baseline="0">
              <a:solidFill>
                <a:srgbClr val="000000"/>
              </a:solidFill>
            </a:rPr>
            <a:t>
</a:t>
          </a:r>
          <a:r>
            <a:rPr lang="en-US" cap="none" sz="1200" b="0" i="0" u="none" baseline="0">
              <a:solidFill>
                <a:srgbClr val="000000"/>
              </a:solidFill>
            </a:rPr>
            <a:t>Необходимое снаряжение участника:</a:t>
          </a:r>
          <a:r>
            <a:rPr lang="en-US" cap="none" sz="1200" b="0" i="0" u="none" baseline="0">
              <a:solidFill>
                <a:srgbClr val="000000"/>
              </a:solidFill>
            </a:rPr>
            <a:t> лыжи, компас, герметичная упаковка для карты, герметичная упаковка и 4 булавки для крепления номера, булавка (игла) для нанесения положения КП на карте во второй день соревнований.</a:t>
          </a:r>
          <a:r>
            <a:rPr lang="en-US" cap="none" sz="1200" b="0" i="0" u="none" baseline="0">
              <a:solidFill>
                <a:srgbClr val="000000"/>
              </a:solidFill>
            </a:rPr>
            <a:t>
Карта</a:t>
          </a:r>
          <a:r>
            <a:rPr lang="en-US" cap="none" sz="1200" b="0" i="0" u="none" baseline="0">
              <a:solidFill>
                <a:srgbClr val="000000"/>
              </a:solidFill>
            </a:rPr>
            <a:t>: масштаб 1:10000, сечение рельефа через 5 метров, подготовлена в 1991 году. На местности заросли некоторые тропинки и поляны; появились новые тропинки, которые не показаны на карте. Формат карты А 5. Карта не герметизирована. Старт и финиш находятся на территории лагеря «Орленок», совмещены и обозначены на карте треугольником. Электронная версия карты (без нанесенной дистанции соревнований 3 февраля 2010 года) находится на сайте: </a:t>
          </a:r>
          <a:r>
            <a:rPr lang="en-US" cap="none" sz="1200" b="0" i="0" u="none" baseline="0">
              <a:solidFill>
                <a:srgbClr val="0000FF"/>
              </a:solidFill>
            </a:rPr>
            <a:t>http://istoktur.narod.ru/Karta_2010.doc</a:t>
          </a:r>
          <a:r>
            <a:rPr lang="en-US" cap="none" sz="1200" b="0" i="0" u="none" baseline="0">
              <a:solidFill>
                <a:srgbClr val="000000"/>
              </a:solidFill>
            </a:rPr>
            <a:t> . Команды и участники соревнований стартуют со своими картами в цветном полиграфическом исполнении, которые изготавливают самостоятельно или заказывают изготовление карт у главного судьи соревнований Безбородова А.А. не позднее 1 февраля (E-mail: </a:t>
          </a:r>
          <a:r>
            <a:rPr lang="en-US" cap="none" sz="1200" b="0" i="0" u="none" baseline="0">
              <a:solidFill>
                <a:srgbClr val="0000FF"/>
              </a:solidFill>
            </a:rPr>
            <a:t>bezborod@hotbox.ru</a:t>
          </a:r>
          <a:r>
            <a:rPr lang="en-US" cap="none" sz="1200" b="0" i="0" u="none" baseline="0">
              <a:solidFill>
                <a:srgbClr val="000000"/>
              </a:solidFill>
            </a:rPr>
            <a:t> , телефон: </a:t>
          </a:r>
          <a:r>
            <a:rPr lang="en-US" cap="none" sz="1200" b="0" i="0" u="none" baseline="0">
              <a:solidFill>
                <a:srgbClr val="000000"/>
              </a:solidFill>
            </a:rPr>
            <a:t>2–53–38, 8–90–66–07–18–16</a:t>
          </a:r>
          <a:r>
            <a:rPr lang="en-US" cap="none" sz="1200" b="0" i="0" u="none" baseline="0">
              <a:solidFill>
                <a:srgbClr val="000000"/>
              </a:solidFill>
            </a:rPr>
            <a:t>). Изготовление комплекта из двух карт на два дня соревнований (карта на первый день с нанесенной дистанцией) стоит 10 рублей. В первый день соревнований за 1 минуту до момента старта участнику с картой, изготовленной самостоятельно, предоставляется судейский экземпляр карты для перенесения элементов дистанции и легенды на свою карту; а участнику, для которого заказано изготовление карты у главного судьи, выдается карта с уже нанесенной дистанцией и впечатанной легендой. Во второй день соревнований карты выдаются участникам заранее.
</a:t>
          </a:r>
          <a:r>
            <a:rPr lang="en-US" cap="none" sz="1200" b="0" i="0" u="none" baseline="0">
              <a:solidFill>
                <a:srgbClr val="000000"/>
              </a:solidFill>
            </a:rPr>
            <a:t>Границы полигона: </a:t>
          </a:r>
          <a:r>
            <a:rPr lang="en-US" cap="none" sz="1200" b="0" i="0" u="none" baseline="0">
              <a:solidFill>
                <a:srgbClr val="000000"/>
              </a:solidFill>
            </a:rPr>
            <a:t>границы леса и лагеря «Орленок».
</a:t>
          </a:r>
          <a:r>
            <a:rPr lang="en-US" cap="none" sz="1200" b="0" i="0" u="none" baseline="0">
              <a:solidFill>
                <a:srgbClr val="000000"/>
              </a:solidFill>
            </a:rPr>
            <a:t>Опасные места:</a:t>
          </a:r>
          <a:r>
            <a:rPr lang="en-US" cap="none" sz="1200" b="0" i="0" u="none" baseline="0">
              <a:solidFill>
                <a:srgbClr val="000000"/>
              </a:solidFill>
            </a:rPr>
            <a:t> бревна и деревья на тропах, скользкие склоны.
</a:t>
          </a:r>
          <a:r>
            <a:rPr lang="en-US" cap="none" sz="1200" b="0" i="0" u="none" baseline="0">
              <a:solidFill>
                <a:srgbClr val="000000"/>
              </a:solidFill>
            </a:rPr>
            <a:t>Порядок проведения соревнований.</a:t>
          </a:r>
          <a:r>
            <a:rPr lang="en-US" cap="none" sz="1200" b="0" i="1" u="none" baseline="0">
              <a:solidFill>
                <a:srgbClr val="000000"/>
              </a:solidFill>
            </a:rPr>
            <a:t>
</a:t>
          </a:r>
          <a:r>
            <a:rPr lang="en-US" cap="none" sz="1200" b="0" i="0" u="none" baseline="0">
              <a:solidFill>
                <a:srgbClr val="000000"/>
              </a:solidFill>
            </a:rPr>
            <a:t>3 февраля – лично-командные соревнования на лыжах в заданном направлении.
4 февраля – лично-командные соревнования на лыжах на маркированной трассе.
Прибытие команд – до 9</a:t>
          </a:r>
          <a:r>
            <a:rPr lang="en-US" cap="none" sz="1200" b="0" i="0" u="none" baseline="0">
              <a:solidFill>
                <a:srgbClr val="000000"/>
              </a:solidFill>
            </a:rPr>
            <a:t>30</a:t>
          </a:r>
          <a:r>
            <a:rPr lang="en-US" cap="none" sz="1200" b="0" i="0" u="none" baseline="0">
              <a:solidFill>
                <a:srgbClr val="000000"/>
              </a:solidFill>
            </a:rPr>
            <a:t>. Жеребьевка участников соревнований проводится в первый день на месте проведения соревнований. Стартовые номера сохраняются за участниками на два дня соревнований.
</a:t>
          </a:r>
          <a:r>
            <a:rPr lang="en-US" cap="none" sz="1200" b="0" i="0" u="none" baseline="0">
              <a:solidFill>
                <a:srgbClr val="000000"/>
              </a:solidFill>
            </a:rPr>
            <a:t>Порядок старта.</a:t>
          </a:r>
          <a:r>
            <a:rPr lang="en-US" cap="none" sz="1200" b="0" i="0" u="none" baseline="0">
              <a:solidFill>
                <a:srgbClr val="000000"/>
              </a:solidFill>
            </a:rPr>
            <a:t> Начало старта – в 10</a:t>
          </a:r>
          <a:r>
            <a:rPr lang="en-US" cap="none" sz="1200" b="0" i="0" u="none" baseline="0">
              <a:solidFill>
                <a:srgbClr val="000000"/>
              </a:solidFill>
            </a:rPr>
            <a:t>00</a:t>
          </a:r>
          <a:r>
            <a:rPr lang="en-US" cap="none" sz="1200" b="0" i="0" u="none" baseline="0">
              <a:solidFill>
                <a:srgbClr val="000000"/>
              </a:solidFill>
            </a:rPr>
            <a:t>. Интервал между забегами – 1 минута. В забеге стартуют 2 участника соревнований разного пола из разных команд. Личники группы МЖ старшая и МЖ средняя стартуют после членов команд.
</a:t>
          </a:r>
          <a:r>
            <a:rPr lang="en-US" cap="none" sz="1200" b="0" i="0" u="none" baseline="0">
              <a:solidFill>
                <a:srgbClr val="000000"/>
              </a:solidFill>
            </a:rPr>
            <a:t>Оборудование дистанции в первый день соревнований в заданном направлении: </a:t>
          </a:r>
          <a:r>
            <a:rPr lang="en-US" cap="none" sz="1200" b="0" i="0" u="none" baseline="0">
              <a:solidFill>
                <a:srgbClr val="000000"/>
              </a:solidFill>
            </a:rPr>
            <a:t>контрольные пункты (КП) – красно-белые призмы с закрепленными на них компостерами или фломастерами. Отметка КП производится компостером или фломастером в контрольной карточке участника самостоятельно обязательно в той клетке, которая соответствует данному КП.
</a:t>
          </a:r>
          <a:r>
            <a:rPr lang="en-US" cap="none" sz="1200" b="0" i="0" u="none" baseline="0">
              <a:solidFill>
                <a:srgbClr val="000000"/>
              </a:solidFill>
            </a:rPr>
            <a:t>Параметры дистанций первого дня соревнований в заданном направлении</a:t>
          </a:r>
          <a:r>
            <a:rPr lang="en-US" cap="none" sz="1200" b="0" i="0" u="none" baseline="0">
              <a:solidFill>
                <a:srgbClr val="000000"/>
              </a:solidFill>
            </a:rPr>
            <a:t>
</a:t>
          </a:r>
          <a:r>
            <a:rPr lang="en-US" cap="none" sz="1200" b="0" i="0" u="none" baseline="0">
              <a:solidFill>
                <a:srgbClr val="000000"/>
              </a:solidFill>
            </a:rPr>
            <a:t>Возрастная группа</a:t>
          </a:r>
          <a:r>
            <a:rPr lang="en-US" cap="none" sz="1200" b="0" i="0" u="none" baseline="0">
              <a:solidFill>
                <a:srgbClr val="000000"/>
              </a:solidFill>
            </a:rPr>
            <a:t> </a:t>
          </a:r>
          <a:r>
            <a:rPr lang="en-US" cap="none" sz="1200" b="0" i="0" u="none" baseline="0">
              <a:solidFill>
                <a:srgbClr val="000000"/>
              </a:solidFill>
            </a:rPr>
            <a:t>Количество КП</a:t>
          </a:r>
          <a:r>
            <a:rPr lang="en-US" cap="none" sz="1200" b="0" i="0" u="none" baseline="0">
              <a:solidFill>
                <a:srgbClr val="000000"/>
              </a:solidFill>
            </a:rPr>
            <a:t> 
М старшая и взрослая 8 
Ж старшая и взрослая 6 
М средняя 7 
Ж средняя 5 
</a:t>
          </a:r>
          <a:r>
            <a:rPr lang="en-US" cap="none" sz="1200" b="0" i="0" u="none" baseline="0">
              <a:solidFill>
                <a:srgbClr val="000000"/>
              </a:solidFill>
            </a:rPr>
            <a:t>Оборудование дистанции во второй день соревнований на маркированной трассе: </a:t>
          </a:r>
          <a:r>
            <a:rPr lang="en-US" cap="none" sz="1200" b="0" i="0" u="none" baseline="0">
              <a:solidFill>
                <a:srgbClr val="000000"/>
              </a:solidFill>
            </a:rPr>
            <a:t>на трассе установлены 8 контрольных пунктов (КП) – красно-белых призм (на всех КП, кроме первого, закреплены фломастеры) и пункт отметки последнего КП на виду точки старта-финиша. Длина трассы и число КП для группы МЖ средняя уменьшены.
</a:t>
          </a:r>
          <a:r>
            <a:rPr lang="en-US" cap="none" sz="1200" b="0" i="0" u="none" baseline="0">
              <a:solidFill>
                <a:srgbClr val="000000"/>
              </a:solidFill>
            </a:rPr>
            <a:t>Порядок действий участников во второй день соревнований на маркированной трассе после старта.</a:t>
          </a:r>
          <a:r>
            <a:rPr lang="en-US" cap="none" sz="1200" b="0" i="0" u="none" baseline="0">
              <a:solidFill>
                <a:srgbClr val="000000"/>
              </a:solidFill>
            </a:rPr>
            <a:t> Со старта участник уходит на маркированную трассу. Двигаясь по маркированной трассе и достигнув КП № 1 (на этом КП нет фломастера), участник на карте уколом булавки наносит его положение.
Достигнув каждого следующего КП (на этих КП есть фломастеры), участник на карте уколом булавки наносит его положение и должен отметить положение предыдущего КП (поставить на предыдущем проколе крест фломастером, находящимся на этом КП).
Достигнув пункта отметки последнего КП, участник на карте должен отметить положение последнего КП (поставить на последнем проколе крест фломастером, находящимся на пункте отметки последнего КП). Далее участник движется на финиш и сдает карту судьям.
</a:t>
          </a:r>
          <a:r>
            <a:rPr lang="en-US" cap="none" sz="1200" b="0" i="0" u="none" baseline="0">
              <a:solidFill>
                <a:srgbClr val="000000"/>
              </a:solidFill>
            </a:rPr>
            <a:t>Результат участника за первый день</a:t>
          </a:r>
          <a:r>
            <a:rPr lang="en-US" cap="none" sz="1200" b="0" i="0" u="none" baseline="0">
              <a:solidFill>
                <a:srgbClr val="000000"/>
              </a:solidFill>
            </a:rPr>
            <a:t> – время, затраченное на прохождение дистанции.</a:t>
          </a:r>
          <a:r>
            <a:rPr lang="en-US" cap="none" sz="1200" b="0" i="0" u="none" baseline="0">
              <a:solidFill>
                <a:srgbClr val="000000"/>
              </a:solidFill>
            </a:rPr>
            <a:t>
Результат участника за второй день</a:t>
          </a:r>
          <a:r>
            <a:rPr lang="en-US" cap="none" sz="1200" b="0" i="0" u="none" baseline="0">
              <a:solidFill>
                <a:srgbClr val="000000"/>
              </a:solidFill>
            </a:rPr>
            <a:t> определяется по времени, затраченному на прохождение трассы, с учетом штрафа за отсутствие правильной отметки КП. Отметка КП признается правильной, если на карте центр прокола, на котором поставлен крест фломастером соответствующего цвета, расположен на расстоянии не более чем 3 мм от истинного положения КП и при этом на карте отсутствуют другие проколы, на которых поставлен крест фломастером такого цвета. За отсутствие правильной отметки каждого КП к времени прохождения трассы добавляется 3 минуты штрафного времени. Если во второй день соревнований участник вышел на старт под чужим стартовым номером, то результат такого участника за второй день засчитывается только как личный.
</a:t>
          </a:r>
          <a:r>
            <a:rPr lang="en-US" cap="none" sz="1200" b="0" i="0" u="none" baseline="0">
              <a:solidFill>
                <a:srgbClr val="000000"/>
              </a:solidFill>
            </a:rPr>
            <a:t>Результат участника за день снимается (аннулируется) в следующих случаях:
</a:t>
          </a:r>
          <a:r>
            <a:rPr lang="en-US" cap="none" sz="1200" b="0" i="0" u="none" baseline="0">
              <a:solidFill>
                <a:srgbClr val="000000"/>
              </a:solidFill>
            </a:rPr>
            <a:t></a:t>
          </a:r>
          <a:r>
            <a:rPr lang="en-US" cap="none" sz="1200" b="0" i="0" u="none" baseline="0">
              <a:solidFill>
                <a:srgbClr val="000000"/>
              </a:solidFill>
            </a:rPr>
            <a:t>участник превысил контрольное время (КВ) прохождения дистанции (КВ соревнований первого дня – 120 минут, второго дня –  60 минут);
</a:t>
          </a:r>
          <a:r>
            <a:rPr lang="en-US" cap="none" sz="1200" b="0" i="0" u="none" baseline="0">
              <a:solidFill>
                <a:srgbClr val="000000"/>
              </a:solidFill>
            </a:rPr>
            <a:t></a:t>
          </a:r>
          <a:r>
            <a:rPr lang="en-US" cap="none" sz="1200" b="0" i="0" u="none" baseline="0">
              <a:solidFill>
                <a:srgbClr val="000000"/>
              </a:solidFill>
            </a:rPr>
            <a:t>в контрольной карточке участника в первый день или в карте участника во второй день отсутствует отметка какого-либо КП, т.е. нет доказательства прохождения участником всей дистанции;
</a:t>
          </a:r>
          <a:r>
            <a:rPr lang="en-US" cap="none" sz="1200" b="0" i="0" u="none" baseline="0">
              <a:solidFill>
                <a:srgbClr val="000000"/>
              </a:solidFill>
            </a:rPr>
            <a:t></a:t>
          </a:r>
          <a:r>
            <a:rPr lang="en-US" cap="none" sz="1200" b="0" i="0" u="none" baseline="0">
              <a:solidFill>
                <a:srgbClr val="000000"/>
              </a:solidFill>
            </a:rPr>
            <a:t>участник нарушил порядок прохождения КП в первый день;
</a:t>
          </a:r>
          <a:r>
            <a:rPr lang="en-US" cap="none" sz="1200" b="0" i="0" u="none" baseline="0">
              <a:solidFill>
                <a:srgbClr val="000000"/>
              </a:solidFill>
            </a:rPr>
            <a:t></a:t>
          </a:r>
          <a:r>
            <a:rPr lang="en-US" cap="none" sz="1200" b="0" i="0" u="none" baseline="0">
              <a:solidFill>
                <a:srgbClr val="000000"/>
              </a:solidFill>
            </a:rPr>
            <a:t>в карте участника во второй день нет ни одной правильной отметки КП;
</a:t>
          </a:r>
          <a:r>
            <a:rPr lang="en-US" cap="none" sz="1200" b="0" i="0" u="none" baseline="0">
              <a:solidFill>
                <a:srgbClr val="000000"/>
              </a:solidFill>
            </a:rPr>
            <a:t></a:t>
          </a:r>
          <a:r>
            <a:rPr lang="en-US" cap="none" sz="1200" b="0" i="0" u="none" baseline="0">
              <a:solidFill>
                <a:srgbClr val="000000"/>
              </a:solidFill>
            </a:rPr>
            <a:t>участник потерял свою контрольную карточку в первый день или карту во второй день или привел ее в состояние, не позволяющее определить результат участника;
</a:t>
          </a:r>
          <a:r>
            <a:rPr lang="en-US" cap="none" sz="1200" b="0" i="0" u="none" baseline="0">
              <a:solidFill>
                <a:srgbClr val="000000"/>
              </a:solidFill>
            </a:rPr>
            <a:t></a:t>
          </a:r>
          <a:r>
            <a:rPr lang="en-US" cap="none" sz="1200" b="0" i="0" u="none" baseline="0">
              <a:solidFill>
                <a:srgbClr val="000000"/>
              </a:solidFill>
            </a:rPr>
            <a:t>участник финишировал, не имея ни одной лыжи на ногах;
</a:t>
          </a:r>
          <a:r>
            <a:rPr lang="en-US" cap="none" sz="1200" b="0" i="0" u="none" baseline="0">
              <a:solidFill>
                <a:srgbClr val="000000"/>
              </a:solidFill>
            </a:rPr>
            <a:t></a:t>
          </a:r>
          <a:r>
            <a:rPr lang="en-US" cap="none" sz="1200" b="0" i="0" u="none" baseline="0">
              <a:solidFill>
                <a:srgbClr val="000000"/>
              </a:solidFill>
            </a:rPr>
            <a:t>участник прошел дистанцию без цветной карты;
</a:t>
          </a:r>
          <a:r>
            <a:rPr lang="en-US" cap="none" sz="1200" b="0" i="0" u="none" baseline="0">
              <a:solidFill>
                <a:srgbClr val="000000"/>
              </a:solidFill>
            </a:rPr>
            <a:t></a:t>
          </a:r>
          <a:r>
            <a:rPr lang="en-US" cap="none" sz="1200" b="0" i="0" u="none" baseline="0">
              <a:solidFill>
                <a:srgbClr val="000000"/>
              </a:solidFill>
            </a:rPr>
            <a:t>участник грубо нарушил правила спортивного поведения в этот день.
</a:t>
          </a:r>
          <a:r>
            <a:rPr lang="en-US" cap="none" sz="1200" b="0" i="0" u="none" baseline="0">
              <a:solidFill>
                <a:srgbClr val="000000"/>
              </a:solidFill>
            </a:rPr>
            <a:t>Результат команды юношей (мальчиков), команды девушек (девочек) за день</a:t>
          </a:r>
          <a:r>
            <a:rPr lang="en-US" cap="none" sz="1200" b="0" i="0" u="none" baseline="0">
              <a:solidFill>
                <a:srgbClr val="000000"/>
              </a:solidFill>
            </a:rPr>
            <a:t> – сумма 3 лучших результатов юношей (мальчиков), 3 лучших результатов девушек (девочек) за день. Сначала распределяются места между командами, сдавшими на финише зачетное число контрольных карточек (4, 3), затем – между командами, сдавшими на финише 2 или 1 контрольную карточку. Между командами, сдавшими (не сдавшими) на финише зачетное число контрольных карточек, места распределяются в порядке уменьшения числа неснятых зачетных результатов (3, 2, 1, 0). Среди команд с равным числом неснятых зачетных результатов места распределяются в порядке увеличения результата команды юношей (мальчиков), команды девушек (девочек) за день.
</a:t>
          </a:r>
          <a:r>
            <a:rPr lang="en-US" cap="none" sz="1200" b="0" i="0" u="none" baseline="0">
              <a:solidFill>
                <a:srgbClr val="000000"/>
              </a:solidFill>
            </a:rPr>
            <a:t>Результат всей команды за два дня</a:t>
          </a:r>
          <a:r>
            <a:rPr lang="en-US" cap="none" sz="1200" b="0" i="0" u="none" baseline="0">
              <a:solidFill>
                <a:srgbClr val="000000"/>
              </a:solidFill>
            </a:rPr>
            <a:t> – сумма мест команды юношей (мальчиков) и команды девушек (девочек) за каждый день (4 слагаемых). Между командами места распределяются в порядке уменьшения числа слагаемых в сумме мест (4, 3, 2, 1). Среди команд с равным числом слагаемых в сумме мест места распределяются в порядке увеличения суммы мест. При равенстве сумм мест места распределяются в порядке увеличения суммы результатов команды юношей (мальчиков) и команды девушек (девочек) за каждый день.
</a:t>
          </a:r>
          <a:r>
            <a:rPr lang="en-US" cap="none" sz="1200" b="0" i="0" u="none" baseline="0">
              <a:solidFill>
                <a:srgbClr val="000000"/>
              </a:solidFill>
            </a:rPr>
            <a:t>Примечание.</a:t>
          </a:r>
          <a:r>
            <a:rPr lang="en-US" cap="none" sz="1200" b="0" i="0" u="none" baseline="0">
              <a:solidFill>
                <a:srgbClr val="000000"/>
              </a:solidFill>
            </a:rPr>
            <a:t> В данные условия могут быть внесены изменения, принятые на заседании судейской коллегии или решением главного судьи соревнований в случае изменения погоды, отсутствия троп на снеговом покрове и т.п.
Главный судья соревнований  ___________________  А. Безбородов
P.S. На заседании судейской коллегии никаких изменений в условия внесено не было.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8"/>
  <dimension ref="A1:K126"/>
  <sheetViews>
    <sheetView zoomScaleSheetLayoutView="100" workbookViewId="0" topLeftCell="A1">
      <selection activeCell="A1" sqref="A1:K1"/>
    </sheetView>
  </sheetViews>
  <sheetFormatPr defaultColWidth="9.140625" defaultRowHeight="12.75"/>
  <cols>
    <col min="1" max="2" width="21.421875" style="2" customWidth="1"/>
    <col min="3" max="4" width="4.28125" style="2" customWidth="1"/>
    <col min="5" max="5" width="7.140625" style="3" customWidth="1"/>
    <col min="6" max="6" width="8.57421875" style="11" customWidth="1"/>
    <col min="7" max="7" width="10.7109375" style="11" customWidth="1"/>
    <col min="8" max="8" width="13.7109375" style="2" customWidth="1"/>
    <col min="9" max="9" width="3.00390625" style="15" customWidth="1"/>
    <col min="10" max="10" width="14.140625" style="53" customWidth="1"/>
    <col min="11" max="11" width="13.7109375" style="53" customWidth="1"/>
    <col min="12" max="16384" width="9.140625" style="2" customWidth="1"/>
  </cols>
  <sheetData>
    <row r="1" spans="1:11" ht="51" customHeight="1">
      <c r="A1" s="92" t="s">
        <v>56</v>
      </c>
      <c r="B1" s="92"/>
      <c r="C1" s="92"/>
      <c r="D1" s="92"/>
      <c r="E1" s="92"/>
      <c r="F1" s="92"/>
      <c r="G1" s="92"/>
      <c r="H1" s="92"/>
      <c r="I1" s="92"/>
      <c r="J1" s="92"/>
      <c r="K1" s="92"/>
    </row>
    <row r="2" spans="1:11" ht="20.25" customHeight="1" thickBot="1">
      <c r="A2" s="93" t="s">
        <v>57</v>
      </c>
      <c r="B2" s="93"/>
      <c r="C2" s="93"/>
      <c r="D2" s="93"/>
      <c r="E2" s="93"/>
      <c r="F2" s="93"/>
      <c r="G2" s="93"/>
      <c r="H2" s="93"/>
      <c r="I2" s="93"/>
      <c r="J2" s="93"/>
      <c r="K2" s="93"/>
    </row>
    <row r="3" spans="1:11" s="1" customFormat="1" ht="94.5" customHeight="1" thickTop="1">
      <c r="A3" s="58" t="s">
        <v>1</v>
      </c>
      <c r="B3" s="58" t="s">
        <v>18</v>
      </c>
      <c r="C3" s="58" t="s">
        <v>0</v>
      </c>
      <c r="D3" s="58" t="s">
        <v>58</v>
      </c>
      <c r="E3" s="58" t="s">
        <v>4</v>
      </c>
      <c r="F3" s="59" t="s">
        <v>5</v>
      </c>
      <c r="G3" s="59" t="s">
        <v>157</v>
      </c>
      <c r="H3" s="94" t="s">
        <v>169</v>
      </c>
      <c r="I3" s="94"/>
      <c r="J3" s="58" t="s">
        <v>55</v>
      </c>
      <c r="K3" s="58" t="s">
        <v>172</v>
      </c>
    </row>
    <row r="4" spans="1:11" s="1" customFormat="1" ht="19.5" customHeight="1">
      <c r="A4" s="95" t="s">
        <v>175</v>
      </c>
      <c r="B4" s="96"/>
      <c r="C4" s="96"/>
      <c r="D4" s="96"/>
      <c r="E4" s="96"/>
      <c r="F4" s="96"/>
      <c r="G4" s="96"/>
      <c r="H4" s="96"/>
      <c r="I4" s="96"/>
      <c r="J4" s="96"/>
      <c r="K4" s="97"/>
    </row>
    <row r="5" spans="1:11" ht="12.75" customHeight="1">
      <c r="A5" s="13" t="s">
        <v>60</v>
      </c>
      <c r="B5" s="13" t="s">
        <v>170</v>
      </c>
      <c r="C5" s="9" t="s">
        <v>2</v>
      </c>
      <c r="D5" s="9" t="s">
        <v>61</v>
      </c>
      <c r="E5" s="40">
        <v>55</v>
      </c>
      <c r="F5" s="7">
        <v>71.25</v>
      </c>
      <c r="G5" s="7">
        <f aca="true" t="shared" si="0" ref="G5:G40">F5-E5</f>
        <v>16.25</v>
      </c>
      <c r="H5" s="10"/>
      <c r="I5" s="28"/>
      <c r="J5" s="8">
        <v>1</v>
      </c>
      <c r="K5" s="8"/>
    </row>
    <row r="6" spans="1:11" ht="12.75" customHeight="1">
      <c r="A6" s="14" t="s">
        <v>77</v>
      </c>
      <c r="B6" s="14" t="s">
        <v>46</v>
      </c>
      <c r="C6" s="9" t="s">
        <v>2</v>
      </c>
      <c r="D6" s="9">
        <v>2</v>
      </c>
      <c r="E6" s="40">
        <v>34</v>
      </c>
      <c r="F6" s="7">
        <v>59.04</v>
      </c>
      <c r="G6" s="7">
        <f t="shared" si="0"/>
        <v>25.04</v>
      </c>
      <c r="H6" s="10"/>
      <c r="I6" s="25"/>
      <c r="J6" s="8">
        <v>2</v>
      </c>
      <c r="K6" s="8"/>
    </row>
    <row r="7" spans="1:11" ht="12.75" customHeight="1">
      <c r="A7" s="13" t="s">
        <v>62</v>
      </c>
      <c r="B7" s="13" t="s">
        <v>170</v>
      </c>
      <c r="C7" s="9" t="s">
        <v>2</v>
      </c>
      <c r="D7" s="9">
        <v>3</v>
      </c>
      <c r="E7" s="40">
        <v>84</v>
      </c>
      <c r="F7" s="7">
        <v>109.59</v>
      </c>
      <c r="G7" s="7">
        <f t="shared" si="0"/>
        <v>25.590000000000003</v>
      </c>
      <c r="H7" s="10"/>
      <c r="I7" s="28"/>
      <c r="J7" s="8">
        <v>3</v>
      </c>
      <c r="K7" s="8"/>
    </row>
    <row r="8" spans="1:11" ht="12.75" customHeight="1">
      <c r="A8" s="13" t="s">
        <v>59</v>
      </c>
      <c r="B8" s="13" t="s">
        <v>170</v>
      </c>
      <c r="C8" s="9" t="s">
        <v>2</v>
      </c>
      <c r="D8" s="9">
        <v>1</v>
      </c>
      <c r="E8" s="40">
        <v>15</v>
      </c>
      <c r="F8" s="7">
        <v>41.23</v>
      </c>
      <c r="G8" s="7">
        <f t="shared" si="0"/>
        <v>26.229999999999997</v>
      </c>
      <c r="H8" s="10"/>
      <c r="I8" s="28"/>
      <c r="J8" s="8">
        <v>4</v>
      </c>
      <c r="K8" s="8"/>
    </row>
    <row r="9" spans="1:11" ht="12.75" customHeight="1">
      <c r="A9" s="13" t="s">
        <v>155</v>
      </c>
      <c r="B9" s="13" t="s">
        <v>170</v>
      </c>
      <c r="C9" s="9" t="s">
        <v>2</v>
      </c>
      <c r="D9" s="9">
        <v>2</v>
      </c>
      <c r="E9" s="40">
        <v>35</v>
      </c>
      <c r="F9" s="7">
        <v>62.07</v>
      </c>
      <c r="G9" s="7">
        <f t="shared" si="0"/>
        <v>27.07</v>
      </c>
      <c r="H9" s="10"/>
      <c r="I9" s="25"/>
      <c r="J9" s="8">
        <v>5</v>
      </c>
      <c r="K9" s="8"/>
    </row>
    <row r="10" spans="1:11" ht="12.75" customHeight="1">
      <c r="A10" s="14" t="s">
        <v>76</v>
      </c>
      <c r="B10" s="14" t="s">
        <v>46</v>
      </c>
      <c r="C10" s="9" t="s">
        <v>2</v>
      </c>
      <c r="D10" s="9">
        <v>2</v>
      </c>
      <c r="E10" s="40">
        <v>14</v>
      </c>
      <c r="F10" s="7">
        <v>44.22</v>
      </c>
      <c r="G10" s="7">
        <f t="shared" si="0"/>
        <v>30.22</v>
      </c>
      <c r="H10" s="10"/>
      <c r="I10" s="25"/>
      <c r="J10" s="8">
        <v>6</v>
      </c>
      <c r="K10" s="8"/>
    </row>
    <row r="11" spans="1:11" ht="12.75" customHeight="1">
      <c r="A11" s="14" t="s">
        <v>10</v>
      </c>
      <c r="B11" s="14" t="s">
        <v>9</v>
      </c>
      <c r="C11" s="9" t="s">
        <v>2</v>
      </c>
      <c r="D11" s="9"/>
      <c r="E11" s="40">
        <v>39</v>
      </c>
      <c r="F11" s="7">
        <v>73.3</v>
      </c>
      <c r="G11" s="7">
        <f t="shared" si="0"/>
        <v>34.3</v>
      </c>
      <c r="H11" s="10"/>
      <c r="I11" s="28"/>
      <c r="J11" s="8">
        <v>7</v>
      </c>
      <c r="K11" s="8">
        <v>1</v>
      </c>
    </row>
    <row r="12" spans="1:11" ht="12.75" customHeight="1">
      <c r="A12" s="14" t="s">
        <v>25</v>
      </c>
      <c r="B12" s="14" t="s">
        <v>23</v>
      </c>
      <c r="C12" s="9" t="s">
        <v>2</v>
      </c>
      <c r="D12" s="9"/>
      <c r="E12" s="40">
        <v>72</v>
      </c>
      <c r="F12" s="7">
        <v>107</v>
      </c>
      <c r="G12" s="7">
        <f t="shared" si="0"/>
        <v>35</v>
      </c>
      <c r="H12" s="10"/>
      <c r="I12" s="28"/>
      <c r="J12" s="8">
        <v>8</v>
      </c>
      <c r="K12" s="8">
        <v>2</v>
      </c>
    </row>
    <row r="13" spans="1:11" ht="12.75" customHeight="1">
      <c r="A13" s="14" t="s">
        <v>40</v>
      </c>
      <c r="B13" s="14" t="s">
        <v>53</v>
      </c>
      <c r="C13" s="9" t="s">
        <v>2</v>
      </c>
      <c r="D13" s="9"/>
      <c r="E13" s="40">
        <v>76</v>
      </c>
      <c r="F13" s="7">
        <v>111.05</v>
      </c>
      <c r="G13" s="7">
        <f t="shared" si="0"/>
        <v>35.05</v>
      </c>
      <c r="H13" s="10"/>
      <c r="I13" s="28"/>
      <c r="J13" s="8">
        <v>9</v>
      </c>
      <c r="K13" s="8">
        <v>3</v>
      </c>
    </row>
    <row r="14" spans="1:11" ht="12.75" customHeight="1">
      <c r="A14" s="14" t="s">
        <v>110</v>
      </c>
      <c r="B14" s="14" t="s">
        <v>23</v>
      </c>
      <c r="C14" s="9" t="s">
        <v>2</v>
      </c>
      <c r="D14" s="9"/>
      <c r="E14" s="40">
        <v>23</v>
      </c>
      <c r="F14" s="7">
        <v>58.46</v>
      </c>
      <c r="G14" s="7">
        <f t="shared" si="0"/>
        <v>35.46</v>
      </c>
      <c r="H14" s="10"/>
      <c r="I14" s="25"/>
      <c r="J14" s="8">
        <v>10</v>
      </c>
      <c r="K14" s="8">
        <v>4</v>
      </c>
    </row>
    <row r="15" spans="1:11" ht="12.75" customHeight="1">
      <c r="A15" s="14" t="s">
        <v>21</v>
      </c>
      <c r="B15" s="14" t="s">
        <v>53</v>
      </c>
      <c r="C15" s="9" t="s">
        <v>2</v>
      </c>
      <c r="D15" s="9"/>
      <c r="E15" s="40">
        <v>27</v>
      </c>
      <c r="F15" s="7">
        <v>63.03</v>
      </c>
      <c r="G15" s="7">
        <f t="shared" si="0"/>
        <v>36.03</v>
      </c>
      <c r="H15" s="10"/>
      <c r="I15" s="25"/>
      <c r="J15" s="8">
        <v>11</v>
      </c>
      <c r="K15" s="8">
        <v>5</v>
      </c>
    </row>
    <row r="16" spans="1:11" ht="13.5" customHeight="1">
      <c r="A16" s="13" t="s">
        <v>138</v>
      </c>
      <c r="B16" s="13" t="s">
        <v>6</v>
      </c>
      <c r="C16" s="9" t="s">
        <v>2</v>
      </c>
      <c r="D16" s="9"/>
      <c r="E16" s="40">
        <v>9</v>
      </c>
      <c r="F16" s="7">
        <v>47.4</v>
      </c>
      <c r="G16" s="7">
        <f t="shared" si="0"/>
        <v>38.4</v>
      </c>
      <c r="H16" s="10"/>
      <c r="I16" s="28"/>
      <c r="J16" s="8">
        <v>12</v>
      </c>
      <c r="K16" s="8">
        <v>6</v>
      </c>
    </row>
    <row r="17" spans="1:11" ht="12.75" customHeight="1">
      <c r="A17" s="14" t="s">
        <v>24</v>
      </c>
      <c r="B17" s="14" t="s">
        <v>23</v>
      </c>
      <c r="C17" s="9" t="s">
        <v>2</v>
      </c>
      <c r="D17" s="9"/>
      <c r="E17" s="40">
        <v>3</v>
      </c>
      <c r="F17" s="7">
        <v>44.5</v>
      </c>
      <c r="G17" s="7">
        <f t="shared" si="0"/>
        <v>41.5</v>
      </c>
      <c r="H17" s="10"/>
      <c r="I17" s="28"/>
      <c r="J17" s="8">
        <v>13</v>
      </c>
      <c r="K17" s="8">
        <v>7</v>
      </c>
    </row>
    <row r="18" spans="1:11" ht="12.75" customHeight="1">
      <c r="A18" s="14" t="s">
        <v>22</v>
      </c>
      <c r="B18" s="14" t="s">
        <v>53</v>
      </c>
      <c r="C18" s="9" t="s">
        <v>2</v>
      </c>
      <c r="D18" s="9"/>
      <c r="E18" s="40">
        <v>7</v>
      </c>
      <c r="F18" s="7">
        <v>50.12</v>
      </c>
      <c r="G18" s="7">
        <f t="shared" si="0"/>
        <v>43.12</v>
      </c>
      <c r="H18" s="10"/>
      <c r="I18" s="28"/>
      <c r="J18" s="8">
        <v>14</v>
      </c>
      <c r="K18" s="8">
        <v>8</v>
      </c>
    </row>
    <row r="19" spans="1:11" ht="13.5" customHeight="1">
      <c r="A19" s="13" t="s">
        <v>103</v>
      </c>
      <c r="B19" s="13" t="s">
        <v>15</v>
      </c>
      <c r="C19" s="9" t="s">
        <v>2</v>
      </c>
      <c r="D19" s="9"/>
      <c r="E19" s="40">
        <v>11</v>
      </c>
      <c r="F19" s="7">
        <v>55.04</v>
      </c>
      <c r="G19" s="7">
        <f t="shared" si="0"/>
        <v>44.04</v>
      </c>
      <c r="H19" s="10"/>
      <c r="I19" s="28"/>
      <c r="J19" s="8">
        <v>15</v>
      </c>
      <c r="K19" s="8">
        <v>9</v>
      </c>
    </row>
    <row r="20" spans="1:11" ht="13.5" customHeight="1">
      <c r="A20" s="13" t="s">
        <v>41</v>
      </c>
      <c r="B20" s="13" t="s">
        <v>14</v>
      </c>
      <c r="C20" s="9" t="s">
        <v>2</v>
      </c>
      <c r="D20" s="9"/>
      <c r="E20" s="40">
        <v>1</v>
      </c>
      <c r="F20" s="7">
        <v>46.09</v>
      </c>
      <c r="G20" s="7">
        <f t="shared" si="0"/>
        <v>45.09</v>
      </c>
      <c r="H20" s="10"/>
      <c r="I20" s="28"/>
      <c r="J20" s="8">
        <v>16</v>
      </c>
      <c r="K20" s="8">
        <v>10</v>
      </c>
    </row>
    <row r="21" spans="1:11" ht="12.75" customHeight="1">
      <c r="A21" s="14" t="s">
        <v>100</v>
      </c>
      <c r="B21" s="14" t="s">
        <v>9</v>
      </c>
      <c r="C21" s="9" t="s">
        <v>2</v>
      </c>
      <c r="D21" s="9"/>
      <c r="E21" s="40">
        <v>19</v>
      </c>
      <c r="F21" s="7">
        <v>65.4</v>
      </c>
      <c r="G21" s="7">
        <f t="shared" si="0"/>
        <v>46.400000000000006</v>
      </c>
      <c r="H21" s="10"/>
      <c r="I21" s="28"/>
      <c r="J21" s="8">
        <v>17</v>
      </c>
      <c r="K21" s="8">
        <v>11</v>
      </c>
    </row>
    <row r="22" spans="1:11" ht="12.75" customHeight="1">
      <c r="A22" s="14" t="s">
        <v>117</v>
      </c>
      <c r="B22" s="14" t="s">
        <v>53</v>
      </c>
      <c r="C22" s="9" t="s">
        <v>2</v>
      </c>
      <c r="D22" s="9"/>
      <c r="E22" s="40">
        <v>47</v>
      </c>
      <c r="F22" s="7">
        <v>93.42</v>
      </c>
      <c r="G22" s="7">
        <f t="shared" si="0"/>
        <v>46.42</v>
      </c>
      <c r="H22" s="10"/>
      <c r="I22" s="28"/>
      <c r="J22" s="8">
        <v>18</v>
      </c>
      <c r="K22" s="8">
        <v>12</v>
      </c>
    </row>
    <row r="23" spans="1:11" ht="12.75" customHeight="1">
      <c r="A23" s="14" t="s">
        <v>111</v>
      </c>
      <c r="B23" s="14" t="s">
        <v>23</v>
      </c>
      <c r="C23" s="9" t="s">
        <v>2</v>
      </c>
      <c r="D23" s="9"/>
      <c r="E23" s="40">
        <v>43</v>
      </c>
      <c r="F23" s="7">
        <v>91.11</v>
      </c>
      <c r="G23" s="7">
        <f t="shared" si="0"/>
        <v>48.11</v>
      </c>
      <c r="H23" s="10"/>
      <c r="I23" s="42"/>
      <c r="J23" s="8">
        <v>19</v>
      </c>
      <c r="K23" s="8">
        <v>13</v>
      </c>
    </row>
    <row r="24" spans="1:11" ht="12.75" customHeight="1">
      <c r="A24" s="14" t="s">
        <v>34</v>
      </c>
      <c r="B24" s="14" t="s">
        <v>9</v>
      </c>
      <c r="C24" s="9" t="s">
        <v>2</v>
      </c>
      <c r="D24" s="9"/>
      <c r="E24" s="40">
        <v>59</v>
      </c>
      <c r="F24" s="7">
        <v>107.25</v>
      </c>
      <c r="G24" s="7">
        <f t="shared" si="0"/>
        <v>48.25</v>
      </c>
      <c r="H24" s="10"/>
      <c r="I24" s="42"/>
      <c r="J24" s="8">
        <v>20</v>
      </c>
      <c r="K24" s="8">
        <v>14</v>
      </c>
    </row>
    <row r="25" spans="1:11" ht="12.75" customHeight="1">
      <c r="A25" s="13" t="s">
        <v>104</v>
      </c>
      <c r="B25" s="13" t="s">
        <v>15</v>
      </c>
      <c r="C25" s="9" t="s">
        <v>2</v>
      </c>
      <c r="D25" s="9"/>
      <c r="E25" s="40">
        <v>51</v>
      </c>
      <c r="F25" s="7">
        <v>101.48</v>
      </c>
      <c r="G25" s="7">
        <f t="shared" si="0"/>
        <v>50.480000000000004</v>
      </c>
      <c r="H25" s="10"/>
      <c r="I25" s="25"/>
      <c r="J25" s="8">
        <v>21</v>
      </c>
      <c r="K25" s="8">
        <v>15</v>
      </c>
    </row>
    <row r="26" spans="1:11" ht="12.75" customHeight="1">
      <c r="A26" s="13" t="s">
        <v>105</v>
      </c>
      <c r="B26" s="13" t="s">
        <v>15</v>
      </c>
      <c r="C26" s="9" t="s">
        <v>2</v>
      </c>
      <c r="D26" s="9"/>
      <c r="E26" s="40">
        <v>80</v>
      </c>
      <c r="F26" s="7">
        <v>132</v>
      </c>
      <c r="G26" s="7">
        <f t="shared" si="0"/>
        <v>52</v>
      </c>
      <c r="H26" s="10"/>
      <c r="I26" s="28"/>
      <c r="J26" s="8">
        <v>22</v>
      </c>
      <c r="K26" s="8">
        <v>16</v>
      </c>
    </row>
    <row r="27" spans="1:11" ht="12.75" customHeight="1">
      <c r="A27" s="13" t="s">
        <v>94</v>
      </c>
      <c r="B27" s="13" t="s">
        <v>6</v>
      </c>
      <c r="C27" s="9" t="s">
        <v>2</v>
      </c>
      <c r="D27" s="9"/>
      <c r="E27" s="40">
        <v>49</v>
      </c>
      <c r="F27" s="7">
        <v>101.52</v>
      </c>
      <c r="G27" s="7">
        <f t="shared" si="0"/>
        <v>52.519999999999996</v>
      </c>
      <c r="H27" s="10"/>
      <c r="I27" s="28"/>
      <c r="J27" s="8">
        <v>23</v>
      </c>
      <c r="K27" s="8">
        <v>17</v>
      </c>
    </row>
    <row r="28" spans="1:11" ht="12.75" customHeight="1">
      <c r="A28" s="14" t="s">
        <v>11</v>
      </c>
      <c r="B28" s="14" t="s">
        <v>7</v>
      </c>
      <c r="C28" s="9" t="s">
        <v>2</v>
      </c>
      <c r="D28" s="9" t="s">
        <v>153</v>
      </c>
      <c r="E28" s="40">
        <v>17</v>
      </c>
      <c r="F28" s="7">
        <v>69.52</v>
      </c>
      <c r="G28" s="7">
        <f t="shared" si="0"/>
        <v>52.519999999999996</v>
      </c>
      <c r="H28" s="10"/>
      <c r="I28" s="28"/>
      <c r="J28" s="8">
        <v>24</v>
      </c>
      <c r="K28" s="8">
        <v>18</v>
      </c>
    </row>
    <row r="29" spans="1:11" ht="12.75" customHeight="1">
      <c r="A29" s="13" t="s">
        <v>39</v>
      </c>
      <c r="B29" s="13" t="s">
        <v>14</v>
      </c>
      <c r="C29" s="9" t="s">
        <v>2</v>
      </c>
      <c r="D29" s="9"/>
      <c r="E29" s="40">
        <v>21</v>
      </c>
      <c r="F29" s="7">
        <v>76.25</v>
      </c>
      <c r="G29" s="7">
        <f t="shared" si="0"/>
        <v>55.25</v>
      </c>
      <c r="H29" s="10"/>
      <c r="I29" s="28"/>
      <c r="J29" s="8">
        <v>25</v>
      </c>
      <c r="K29" s="8">
        <v>19</v>
      </c>
    </row>
    <row r="30" spans="1:11" ht="13.5" customHeight="1">
      <c r="A30" s="13" t="s">
        <v>69</v>
      </c>
      <c r="B30" s="13" t="s">
        <v>171</v>
      </c>
      <c r="C30" s="9" t="s">
        <v>2</v>
      </c>
      <c r="D30" s="9" t="s">
        <v>54</v>
      </c>
      <c r="E30" s="7">
        <v>5</v>
      </c>
      <c r="F30" s="7">
        <v>63.54</v>
      </c>
      <c r="G30" s="7">
        <f t="shared" si="0"/>
        <v>58.54</v>
      </c>
      <c r="H30" s="10"/>
      <c r="I30" s="28"/>
      <c r="J30" s="8">
        <v>26</v>
      </c>
      <c r="K30" s="8"/>
    </row>
    <row r="31" spans="1:11" ht="12.75" customHeight="1">
      <c r="A31" s="13" t="s">
        <v>27</v>
      </c>
      <c r="B31" s="13" t="s">
        <v>15</v>
      </c>
      <c r="C31" s="9" t="s">
        <v>2</v>
      </c>
      <c r="D31" s="9" t="s">
        <v>66</v>
      </c>
      <c r="E31" s="40">
        <v>31</v>
      </c>
      <c r="F31" s="7">
        <v>92.44</v>
      </c>
      <c r="G31" s="7">
        <f t="shared" si="0"/>
        <v>61.44</v>
      </c>
      <c r="H31" s="10"/>
      <c r="I31" s="28"/>
      <c r="J31" s="8">
        <v>27</v>
      </c>
      <c r="K31" s="8">
        <v>20</v>
      </c>
    </row>
    <row r="32" spans="1:11" ht="12.75" customHeight="1">
      <c r="A32" s="13" t="s">
        <v>71</v>
      </c>
      <c r="B32" s="13" t="s">
        <v>171</v>
      </c>
      <c r="C32" s="9" t="s">
        <v>2</v>
      </c>
      <c r="D32" s="9" t="s">
        <v>54</v>
      </c>
      <c r="E32" s="7">
        <v>45</v>
      </c>
      <c r="F32" s="7">
        <v>110.02</v>
      </c>
      <c r="G32" s="7">
        <f t="shared" si="0"/>
        <v>65.02</v>
      </c>
      <c r="H32" s="10"/>
      <c r="I32" s="25"/>
      <c r="J32" s="8">
        <v>28</v>
      </c>
      <c r="K32" s="8"/>
    </row>
    <row r="33" spans="1:11" ht="12.75" customHeight="1">
      <c r="A33" s="13" t="s">
        <v>140</v>
      </c>
      <c r="B33" s="13" t="s">
        <v>14</v>
      </c>
      <c r="C33" s="9" t="s">
        <v>2</v>
      </c>
      <c r="D33" s="9"/>
      <c r="E33" s="40">
        <v>41</v>
      </c>
      <c r="F33" s="7">
        <v>116</v>
      </c>
      <c r="G33" s="7">
        <f t="shared" si="0"/>
        <v>75</v>
      </c>
      <c r="H33" s="10"/>
      <c r="I33" s="25"/>
      <c r="J33" s="8">
        <v>29</v>
      </c>
      <c r="K33" s="8">
        <v>21</v>
      </c>
    </row>
    <row r="34" spans="1:11" ht="12.75" customHeight="1">
      <c r="A34" s="13" t="s">
        <v>38</v>
      </c>
      <c r="B34" s="13" t="s">
        <v>14</v>
      </c>
      <c r="C34" s="9" t="s">
        <v>2</v>
      </c>
      <c r="D34" s="9"/>
      <c r="E34" s="40">
        <v>70</v>
      </c>
      <c r="F34" s="7">
        <v>151.4</v>
      </c>
      <c r="G34" s="7">
        <f t="shared" si="0"/>
        <v>81.4</v>
      </c>
      <c r="H34" s="10"/>
      <c r="I34" s="28"/>
      <c r="J34" s="8">
        <v>30</v>
      </c>
      <c r="K34" s="8">
        <v>22</v>
      </c>
    </row>
    <row r="35" spans="1:11" ht="12.75" customHeight="1">
      <c r="A35" s="14" t="s">
        <v>44</v>
      </c>
      <c r="B35" s="14" t="s">
        <v>7</v>
      </c>
      <c r="C35" s="9" t="s">
        <v>2</v>
      </c>
      <c r="D35" s="9"/>
      <c r="E35" s="40">
        <v>57</v>
      </c>
      <c r="F35" s="7">
        <v>167</v>
      </c>
      <c r="G35" s="7">
        <f t="shared" si="0"/>
        <v>110</v>
      </c>
      <c r="H35" s="10"/>
      <c r="I35" s="28"/>
      <c r="J35" s="8">
        <v>31</v>
      </c>
      <c r="K35" s="8">
        <v>23</v>
      </c>
    </row>
    <row r="36" spans="1:11" ht="12.75" customHeight="1">
      <c r="A36" s="13" t="s">
        <v>95</v>
      </c>
      <c r="B36" s="13" t="s">
        <v>6</v>
      </c>
      <c r="C36" s="9" t="s">
        <v>2</v>
      </c>
      <c r="D36" s="9"/>
      <c r="E36" s="40">
        <v>78</v>
      </c>
      <c r="F36" s="7">
        <v>108.35</v>
      </c>
      <c r="G36" s="7">
        <f t="shared" si="0"/>
        <v>30.349999999999994</v>
      </c>
      <c r="H36" s="10" t="s">
        <v>8</v>
      </c>
      <c r="I36" s="28" t="s">
        <v>156</v>
      </c>
      <c r="J36" s="8"/>
      <c r="K36" s="8"/>
    </row>
    <row r="37" spans="1:11" ht="12.75" customHeight="1">
      <c r="A37" s="13" t="s">
        <v>72</v>
      </c>
      <c r="B37" s="13" t="s">
        <v>171</v>
      </c>
      <c r="C37" s="9" t="s">
        <v>2</v>
      </c>
      <c r="D37" s="9" t="s">
        <v>54</v>
      </c>
      <c r="E37" s="40">
        <v>74</v>
      </c>
      <c r="F37" s="7">
        <v>110.09</v>
      </c>
      <c r="G37" s="7">
        <f t="shared" si="0"/>
        <v>36.09</v>
      </c>
      <c r="H37" s="10" t="s">
        <v>8</v>
      </c>
      <c r="I37" s="28" t="s">
        <v>163</v>
      </c>
      <c r="J37" s="8"/>
      <c r="K37" s="8"/>
    </row>
    <row r="38" spans="1:11" ht="12.75" customHeight="1">
      <c r="A38" s="14" t="s">
        <v>176</v>
      </c>
      <c r="B38" s="14" t="s">
        <v>6</v>
      </c>
      <c r="C38" s="9" t="s">
        <v>2</v>
      </c>
      <c r="D38" s="9"/>
      <c r="E38" s="40">
        <v>29</v>
      </c>
      <c r="F38" s="7">
        <v>76.27</v>
      </c>
      <c r="G38" s="7">
        <f t="shared" si="0"/>
        <v>47.269999999999996</v>
      </c>
      <c r="H38" s="10" t="s">
        <v>8</v>
      </c>
      <c r="I38" s="28" t="s">
        <v>158</v>
      </c>
      <c r="J38" s="8"/>
      <c r="K38" s="8"/>
    </row>
    <row r="39" spans="1:11" ht="12.75" customHeight="1">
      <c r="A39" s="13" t="s">
        <v>139</v>
      </c>
      <c r="B39" s="13" t="s">
        <v>6</v>
      </c>
      <c r="C39" s="8" t="s">
        <v>2</v>
      </c>
      <c r="D39" s="8"/>
      <c r="E39" s="7">
        <v>99</v>
      </c>
      <c r="F39" s="7">
        <v>149.5</v>
      </c>
      <c r="G39" s="7">
        <f t="shared" si="0"/>
        <v>50.5</v>
      </c>
      <c r="H39" s="10" t="s">
        <v>8</v>
      </c>
      <c r="I39" s="28" t="s">
        <v>156</v>
      </c>
      <c r="J39" s="8"/>
      <c r="K39" s="8"/>
    </row>
    <row r="40" spans="1:11" ht="12.75" customHeight="1">
      <c r="A40" s="13" t="s">
        <v>70</v>
      </c>
      <c r="B40" s="13" t="s">
        <v>171</v>
      </c>
      <c r="C40" s="9" t="s">
        <v>2</v>
      </c>
      <c r="D40" s="9" t="s">
        <v>54</v>
      </c>
      <c r="E40" s="7">
        <v>25</v>
      </c>
      <c r="F40" s="7">
        <v>76.29</v>
      </c>
      <c r="G40" s="7">
        <f t="shared" si="0"/>
        <v>51.290000000000006</v>
      </c>
      <c r="H40" s="10" t="s">
        <v>8</v>
      </c>
      <c r="I40" s="28" t="s">
        <v>156</v>
      </c>
      <c r="J40" s="8"/>
      <c r="K40" s="8"/>
    </row>
    <row r="41" spans="1:11" ht="12.75">
      <c r="A41" s="14" t="s">
        <v>43</v>
      </c>
      <c r="B41" s="14" t="s">
        <v>7</v>
      </c>
      <c r="C41" s="9" t="s">
        <v>2</v>
      </c>
      <c r="D41" s="9"/>
      <c r="E41" s="40">
        <v>37</v>
      </c>
      <c r="F41" s="7"/>
      <c r="G41" s="7"/>
      <c r="H41" s="10" t="s">
        <v>8</v>
      </c>
      <c r="I41" s="28" t="s">
        <v>160</v>
      </c>
      <c r="J41" s="8"/>
      <c r="K41" s="8"/>
    </row>
    <row r="42" spans="1:11" ht="12.75">
      <c r="A42" s="13" t="s">
        <v>87</v>
      </c>
      <c r="B42" s="13" t="s">
        <v>171</v>
      </c>
      <c r="C42" s="9" t="s">
        <v>2</v>
      </c>
      <c r="D42" s="9" t="s">
        <v>54</v>
      </c>
      <c r="E42" s="7">
        <v>12</v>
      </c>
      <c r="F42" s="7"/>
      <c r="G42" s="7"/>
      <c r="H42" s="10" t="s">
        <v>8</v>
      </c>
      <c r="I42" s="28" t="s">
        <v>164</v>
      </c>
      <c r="J42" s="8"/>
      <c r="K42" s="8"/>
    </row>
    <row r="43" spans="1:11" ht="12.75" customHeight="1">
      <c r="A43" s="41" t="s">
        <v>79</v>
      </c>
      <c r="B43" s="41" t="s">
        <v>46</v>
      </c>
      <c r="C43" s="8" t="s">
        <v>3</v>
      </c>
      <c r="D43" s="8"/>
      <c r="E43" s="7">
        <v>35</v>
      </c>
      <c r="F43" s="7">
        <v>63.52</v>
      </c>
      <c r="G43" s="7">
        <f aca="true" t="shared" si="1" ref="G43:G74">F43-E43</f>
        <v>28.520000000000003</v>
      </c>
      <c r="H43" s="10"/>
      <c r="I43" s="28"/>
      <c r="J43" s="8">
        <v>1</v>
      </c>
      <c r="K43" s="8"/>
    </row>
    <row r="44" spans="1:11" ht="12.75" customHeight="1">
      <c r="A44" s="13" t="s">
        <v>64</v>
      </c>
      <c r="B44" s="13" t="s">
        <v>170</v>
      </c>
      <c r="C44" s="8" t="s">
        <v>3</v>
      </c>
      <c r="D44" s="8">
        <v>2</v>
      </c>
      <c r="E44" s="7">
        <v>56</v>
      </c>
      <c r="F44" s="7">
        <v>85.5</v>
      </c>
      <c r="G44" s="7">
        <f t="shared" si="1"/>
        <v>29.5</v>
      </c>
      <c r="H44" s="10"/>
      <c r="I44" s="28"/>
      <c r="J44" s="8">
        <v>2</v>
      </c>
      <c r="K44" s="8"/>
    </row>
    <row r="45" spans="1:11" ht="12.75" customHeight="1">
      <c r="A45" s="41" t="s">
        <v>148</v>
      </c>
      <c r="B45" s="41" t="s">
        <v>9</v>
      </c>
      <c r="C45" s="8" t="s">
        <v>3</v>
      </c>
      <c r="D45" s="8"/>
      <c r="E45" s="7">
        <v>89</v>
      </c>
      <c r="F45" s="7">
        <v>120.46</v>
      </c>
      <c r="G45" s="7">
        <f t="shared" si="1"/>
        <v>31.459999999999994</v>
      </c>
      <c r="H45" s="10"/>
      <c r="I45" s="42"/>
      <c r="J45" s="8">
        <v>3</v>
      </c>
      <c r="K45" s="8">
        <v>1</v>
      </c>
    </row>
    <row r="46" spans="1:11" ht="12.75" customHeight="1">
      <c r="A46" s="41" t="s">
        <v>81</v>
      </c>
      <c r="B46" s="41" t="s">
        <v>46</v>
      </c>
      <c r="C46" s="8" t="s">
        <v>3</v>
      </c>
      <c r="D46" s="8"/>
      <c r="E46" s="7">
        <v>84</v>
      </c>
      <c r="F46" s="7">
        <v>118</v>
      </c>
      <c r="G46" s="7">
        <f t="shared" si="1"/>
        <v>34</v>
      </c>
      <c r="H46" s="10"/>
      <c r="I46" s="42"/>
      <c r="J46" s="8">
        <v>4</v>
      </c>
      <c r="K46" s="8"/>
    </row>
    <row r="47" spans="1:11" ht="12.75" customHeight="1">
      <c r="A47" s="41" t="s">
        <v>80</v>
      </c>
      <c r="B47" s="41" t="s">
        <v>46</v>
      </c>
      <c r="C47" s="8" t="s">
        <v>3</v>
      </c>
      <c r="D47" s="8"/>
      <c r="E47" s="7">
        <v>55</v>
      </c>
      <c r="F47" s="7">
        <v>93.3</v>
      </c>
      <c r="G47" s="7">
        <f t="shared" si="1"/>
        <v>38.3</v>
      </c>
      <c r="H47" s="10"/>
      <c r="I47" s="25"/>
      <c r="J47" s="8">
        <v>5</v>
      </c>
      <c r="K47" s="8"/>
    </row>
    <row r="48" spans="1:11" ht="12.75" customHeight="1">
      <c r="A48" s="13" t="s">
        <v>89</v>
      </c>
      <c r="B48" s="13" t="s">
        <v>14</v>
      </c>
      <c r="C48" s="8" t="s">
        <v>3</v>
      </c>
      <c r="D48" s="8"/>
      <c r="E48" s="7">
        <v>2</v>
      </c>
      <c r="F48" s="7">
        <v>41.05</v>
      </c>
      <c r="G48" s="7">
        <f t="shared" si="1"/>
        <v>39.05</v>
      </c>
      <c r="H48" s="10"/>
      <c r="I48" s="28"/>
      <c r="J48" s="8">
        <v>6</v>
      </c>
      <c r="K48" s="8">
        <v>2</v>
      </c>
    </row>
    <row r="49" spans="1:11" ht="12.75" customHeight="1">
      <c r="A49" s="41" t="s">
        <v>78</v>
      </c>
      <c r="B49" s="41" t="s">
        <v>46</v>
      </c>
      <c r="C49" s="8" t="s">
        <v>3</v>
      </c>
      <c r="D49" s="8">
        <v>2</v>
      </c>
      <c r="E49" s="7">
        <v>15</v>
      </c>
      <c r="F49" s="7">
        <v>55.02</v>
      </c>
      <c r="G49" s="7">
        <f t="shared" si="1"/>
        <v>40.02</v>
      </c>
      <c r="H49" s="10"/>
      <c r="I49" s="28"/>
      <c r="J49" s="8">
        <v>7</v>
      </c>
      <c r="K49" s="8"/>
    </row>
    <row r="50" spans="1:11" ht="12.75" customHeight="1">
      <c r="A50" s="41" t="s">
        <v>121</v>
      </c>
      <c r="B50" s="41" t="s">
        <v>53</v>
      </c>
      <c r="C50" s="8" t="s">
        <v>3</v>
      </c>
      <c r="D50" s="8"/>
      <c r="E50" s="7">
        <v>77</v>
      </c>
      <c r="F50" s="7">
        <v>117.33</v>
      </c>
      <c r="G50" s="7">
        <f t="shared" si="1"/>
        <v>40.33</v>
      </c>
      <c r="H50" s="10"/>
      <c r="I50" s="28"/>
      <c r="J50" s="8">
        <v>8</v>
      </c>
      <c r="K50" s="8">
        <v>3</v>
      </c>
    </row>
    <row r="51" spans="1:11" ht="12.75" customHeight="1">
      <c r="A51" s="41" t="s">
        <v>120</v>
      </c>
      <c r="B51" s="41" t="s">
        <v>53</v>
      </c>
      <c r="C51" s="8" t="s">
        <v>3</v>
      </c>
      <c r="D51" s="8"/>
      <c r="E51" s="7">
        <v>48</v>
      </c>
      <c r="F51" s="7">
        <v>91.25</v>
      </c>
      <c r="G51" s="7">
        <f t="shared" si="1"/>
        <v>43.25</v>
      </c>
      <c r="H51" s="10"/>
      <c r="I51" s="28"/>
      <c r="J51" s="8">
        <v>9</v>
      </c>
      <c r="K51" s="8">
        <v>4</v>
      </c>
    </row>
    <row r="52" spans="1:11" ht="12.75" customHeight="1">
      <c r="A52" s="41" t="s">
        <v>135</v>
      </c>
      <c r="B52" s="41" t="s">
        <v>7</v>
      </c>
      <c r="C52" s="8" t="s">
        <v>3</v>
      </c>
      <c r="D52" s="8"/>
      <c r="E52" s="7">
        <v>18</v>
      </c>
      <c r="F52" s="7">
        <v>63.2</v>
      </c>
      <c r="G52" s="7">
        <f t="shared" si="1"/>
        <v>45.2</v>
      </c>
      <c r="H52" s="10"/>
      <c r="I52" s="28"/>
      <c r="J52" s="8">
        <v>10</v>
      </c>
      <c r="K52" s="8">
        <v>5</v>
      </c>
    </row>
    <row r="53" spans="1:11" ht="12.75" customHeight="1">
      <c r="A53" s="41" t="s">
        <v>119</v>
      </c>
      <c r="B53" s="41" t="s">
        <v>53</v>
      </c>
      <c r="C53" s="8" t="s">
        <v>3</v>
      </c>
      <c r="D53" s="8"/>
      <c r="E53" s="7">
        <v>28</v>
      </c>
      <c r="F53" s="7">
        <v>74.2</v>
      </c>
      <c r="G53" s="7">
        <f t="shared" si="1"/>
        <v>46.2</v>
      </c>
      <c r="H53" s="10"/>
      <c r="I53" s="28"/>
      <c r="J53" s="8">
        <v>11</v>
      </c>
      <c r="K53" s="8">
        <v>6</v>
      </c>
    </row>
    <row r="54" spans="1:11" ht="12.75" customHeight="1">
      <c r="A54" s="13" t="s">
        <v>63</v>
      </c>
      <c r="B54" s="13" t="s">
        <v>170</v>
      </c>
      <c r="C54" s="8" t="s">
        <v>3</v>
      </c>
      <c r="D54" s="8">
        <v>3</v>
      </c>
      <c r="E54" s="7">
        <v>16</v>
      </c>
      <c r="F54" s="7">
        <v>65.07</v>
      </c>
      <c r="G54" s="7">
        <f t="shared" si="1"/>
        <v>49.06999999999999</v>
      </c>
      <c r="H54" s="10"/>
      <c r="I54" s="28"/>
      <c r="J54" s="8">
        <v>12</v>
      </c>
      <c r="K54" s="8"/>
    </row>
    <row r="55" spans="1:11" ht="12.75" customHeight="1">
      <c r="A55" s="13" t="s">
        <v>74</v>
      </c>
      <c r="B55" s="13" t="s">
        <v>171</v>
      </c>
      <c r="C55" s="8" t="s">
        <v>3</v>
      </c>
      <c r="D55" s="8" t="s">
        <v>54</v>
      </c>
      <c r="E55" s="7">
        <v>26</v>
      </c>
      <c r="F55" s="7">
        <v>75.33</v>
      </c>
      <c r="G55" s="7">
        <f t="shared" si="1"/>
        <v>49.33</v>
      </c>
      <c r="H55" s="10"/>
      <c r="I55" s="28"/>
      <c r="J55" s="8">
        <v>13</v>
      </c>
      <c r="K55" s="8"/>
    </row>
    <row r="56" spans="1:11" ht="12.75" customHeight="1">
      <c r="A56" s="41" t="s">
        <v>26</v>
      </c>
      <c r="B56" s="41" t="s">
        <v>23</v>
      </c>
      <c r="C56" s="8" t="s">
        <v>3</v>
      </c>
      <c r="D56" s="8"/>
      <c r="E56" s="7">
        <v>73</v>
      </c>
      <c r="F56" s="7">
        <v>123.48</v>
      </c>
      <c r="G56" s="7">
        <f t="shared" si="1"/>
        <v>50.480000000000004</v>
      </c>
      <c r="H56" s="10"/>
      <c r="I56" s="28"/>
      <c r="J56" s="8">
        <v>14</v>
      </c>
      <c r="K56" s="8">
        <v>7</v>
      </c>
    </row>
    <row r="57" spans="1:11" ht="13.5" customHeight="1">
      <c r="A57" s="13" t="s">
        <v>91</v>
      </c>
      <c r="B57" s="13" t="s">
        <v>14</v>
      </c>
      <c r="C57" s="8" t="s">
        <v>3</v>
      </c>
      <c r="D57" s="8"/>
      <c r="E57" s="7">
        <v>71</v>
      </c>
      <c r="F57" s="7">
        <v>123.53</v>
      </c>
      <c r="G57" s="7">
        <f t="shared" si="1"/>
        <v>52.53</v>
      </c>
      <c r="H57" s="10"/>
      <c r="I57" s="28"/>
      <c r="J57" s="8">
        <v>15</v>
      </c>
      <c r="K57" s="8">
        <v>8</v>
      </c>
    </row>
    <row r="58" spans="1:11" ht="12.75" customHeight="1">
      <c r="A58" s="41" t="s">
        <v>113</v>
      </c>
      <c r="B58" s="41" t="s">
        <v>23</v>
      </c>
      <c r="C58" s="8" t="s">
        <v>3</v>
      </c>
      <c r="D58" s="8"/>
      <c r="E58" s="7">
        <v>24</v>
      </c>
      <c r="F58" s="7">
        <v>77.55</v>
      </c>
      <c r="G58" s="7">
        <f t="shared" si="1"/>
        <v>53.55</v>
      </c>
      <c r="H58" s="10"/>
      <c r="I58" s="28"/>
      <c r="J58" s="8">
        <v>16</v>
      </c>
      <c r="K58" s="8">
        <v>9</v>
      </c>
    </row>
    <row r="59" spans="1:11" ht="12.75" customHeight="1">
      <c r="A59" s="41" t="s">
        <v>136</v>
      </c>
      <c r="B59" s="41" t="s">
        <v>7</v>
      </c>
      <c r="C59" s="8" t="s">
        <v>3</v>
      </c>
      <c r="D59" s="8">
        <v>3</v>
      </c>
      <c r="E59" s="7">
        <v>87</v>
      </c>
      <c r="F59" s="7">
        <v>141.55</v>
      </c>
      <c r="G59" s="7">
        <f t="shared" si="1"/>
        <v>54.55000000000001</v>
      </c>
      <c r="H59" s="10"/>
      <c r="I59" s="42"/>
      <c r="J59" s="8">
        <v>17</v>
      </c>
      <c r="K59" s="8">
        <v>10</v>
      </c>
    </row>
    <row r="60" spans="1:11" ht="12.75" customHeight="1">
      <c r="A60" s="13" t="s">
        <v>146</v>
      </c>
      <c r="B60" s="13" t="s">
        <v>9</v>
      </c>
      <c r="C60" s="8" t="s">
        <v>3</v>
      </c>
      <c r="D60" s="8"/>
      <c r="E60" s="7">
        <v>20</v>
      </c>
      <c r="F60" s="7">
        <v>76.55</v>
      </c>
      <c r="G60" s="7">
        <f t="shared" si="1"/>
        <v>56.55</v>
      </c>
      <c r="H60" s="10"/>
      <c r="I60" s="28"/>
      <c r="J60" s="8">
        <v>18</v>
      </c>
      <c r="K60" s="8">
        <v>11</v>
      </c>
    </row>
    <row r="61" spans="1:11" ht="12.75" customHeight="1">
      <c r="A61" s="41" t="s">
        <v>12</v>
      </c>
      <c r="B61" s="41" t="s">
        <v>7</v>
      </c>
      <c r="C61" s="8" t="s">
        <v>3</v>
      </c>
      <c r="D61" s="8" t="s">
        <v>66</v>
      </c>
      <c r="E61" s="7">
        <v>34</v>
      </c>
      <c r="F61" s="7">
        <v>92.44</v>
      </c>
      <c r="G61" s="7">
        <f t="shared" si="1"/>
        <v>58.44</v>
      </c>
      <c r="H61" s="10"/>
      <c r="I61" s="28"/>
      <c r="J61" s="8">
        <v>19</v>
      </c>
      <c r="K61" s="8">
        <v>12</v>
      </c>
    </row>
    <row r="62" spans="1:11" ht="12.75" customHeight="1">
      <c r="A62" s="13" t="s">
        <v>98</v>
      </c>
      <c r="B62" s="13" t="s">
        <v>6</v>
      </c>
      <c r="C62" s="8" t="s">
        <v>3</v>
      </c>
      <c r="D62" s="8"/>
      <c r="E62" s="7">
        <v>50</v>
      </c>
      <c r="F62" s="7">
        <v>109.28</v>
      </c>
      <c r="G62" s="7">
        <f t="shared" si="1"/>
        <v>59.28</v>
      </c>
      <c r="H62" s="10"/>
      <c r="I62" s="28"/>
      <c r="J62" s="8">
        <v>20</v>
      </c>
      <c r="K62" s="8">
        <v>13</v>
      </c>
    </row>
    <row r="63" spans="1:11" ht="12.75" customHeight="1">
      <c r="A63" s="13" t="s">
        <v>75</v>
      </c>
      <c r="B63" s="13" t="s">
        <v>171</v>
      </c>
      <c r="C63" s="8" t="s">
        <v>3</v>
      </c>
      <c r="D63" s="8" t="s">
        <v>54</v>
      </c>
      <c r="E63" s="7">
        <v>46</v>
      </c>
      <c r="F63" s="7">
        <v>109.15</v>
      </c>
      <c r="G63" s="7">
        <f t="shared" si="1"/>
        <v>63.150000000000006</v>
      </c>
      <c r="H63" s="10"/>
      <c r="I63" s="28"/>
      <c r="J63" s="8">
        <v>21</v>
      </c>
      <c r="K63" s="8"/>
    </row>
    <row r="64" spans="1:11" ht="12.75" customHeight="1">
      <c r="A64" s="13" t="s">
        <v>96</v>
      </c>
      <c r="B64" s="13" t="s">
        <v>6</v>
      </c>
      <c r="C64" s="8" t="s">
        <v>3</v>
      </c>
      <c r="D64" s="8"/>
      <c r="E64" s="7">
        <v>10</v>
      </c>
      <c r="F64" s="7">
        <v>75.39</v>
      </c>
      <c r="G64" s="7">
        <f t="shared" si="1"/>
        <v>65.39</v>
      </c>
      <c r="H64" s="10"/>
      <c r="I64" s="28"/>
      <c r="J64" s="8">
        <v>22</v>
      </c>
      <c r="K64" s="8">
        <v>14</v>
      </c>
    </row>
    <row r="65" spans="1:11" ht="12.75" customHeight="1">
      <c r="A65" s="41" t="s">
        <v>142</v>
      </c>
      <c r="B65" s="41" t="s">
        <v>23</v>
      </c>
      <c r="C65" s="8" t="s">
        <v>3</v>
      </c>
      <c r="D65" s="8"/>
      <c r="E65" s="7">
        <v>44</v>
      </c>
      <c r="F65" s="7">
        <v>110.58</v>
      </c>
      <c r="G65" s="7">
        <f t="shared" si="1"/>
        <v>66.58</v>
      </c>
      <c r="H65" s="10"/>
      <c r="I65" s="28"/>
      <c r="J65" s="8">
        <v>23</v>
      </c>
      <c r="K65" s="8">
        <v>15</v>
      </c>
    </row>
    <row r="66" spans="1:11" ht="12.75" customHeight="1">
      <c r="A66" s="41" t="s">
        <v>112</v>
      </c>
      <c r="B66" s="41" t="s">
        <v>23</v>
      </c>
      <c r="C66" s="8" t="s">
        <v>3</v>
      </c>
      <c r="D66" s="8"/>
      <c r="E66" s="7">
        <v>4</v>
      </c>
      <c r="F66" s="7">
        <v>72.4</v>
      </c>
      <c r="G66" s="7">
        <f t="shared" si="1"/>
        <v>68.4</v>
      </c>
      <c r="H66" s="10"/>
      <c r="I66" s="28"/>
      <c r="J66" s="8">
        <v>24</v>
      </c>
      <c r="K66" s="8">
        <v>16</v>
      </c>
    </row>
    <row r="67" spans="1:11" ht="12.75" customHeight="1">
      <c r="A67" s="13" t="s">
        <v>28</v>
      </c>
      <c r="B67" s="13" t="s">
        <v>15</v>
      </c>
      <c r="C67" s="8" t="s">
        <v>3</v>
      </c>
      <c r="D67" s="8"/>
      <c r="E67" s="7">
        <v>12</v>
      </c>
      <c r="F67" s="7">
        <v>80.58</v>
      </c>
      <c r="G67" s="7">
        <f t="shared" si="1"/>
        <v>68.58</v>
      </c>
      <c r="H67" s="10"/>
      <c r="I67" s="28"/>
      <c r="J67" s="8">
        <v>25</v>
      </c>
      <c r="K67" s="8">
        <v>17</v>
      </c>
    </row>
    <row r="68" spans="1:11" ht="12.75" customHeight="1">
      <c r="A68" s="41" t="s">
        <v>118</v>
      </c>
      <c r="B68" s="41" t="s">
        <v>53</v>
      </c>
      <c r="C68" s="8" t="s">
        <v>3</v>
      </c>
      <c r="D68" s="8"/>
      <c r="E68" s="7">
        <v>8</v>
      </c>
      <c r="F68" s="7">
        <v>85.2</v>
      </c>
      <c r="G68" s="7">
        <f t="shared" si="1"/>
        <v>77.2</v>
      </c>
      <c r="H68" s="10"/>
      <c r="I68" s="28"/>
      <c r="J68" s="8">
        <v>26</v>
      </c>
      <c r="K68" s="8">
        <v>18</v>
      </c>
    </row>
    <row r="69" spans="1:11" ht="12.75" customHeight="1">
      <c r="A69" s="13" t="s">
        <v>141</v>
      </c>
      <c r="B69" s="13" t="s">
        <v>14</v>
      </c>
      <c r="C69" s="8" t="s">
        <v>3</v>
      </c>
      <c r="D69" s="8"/>
      <c r="E69" s="7">
        <v>42</v>
      </c>
      <c r="F69" s="7">
        <v>124.08</v>
      </c>
      <c r="G69" s="7">
        <f t="shared" si="1"/>
        <v>82.08</v>
      </c>
      <c r="H69" s="10"/>
      <c r="I69" s="28"/>
      <c r="J69" s="8">
        <v>27</v>
      </c>
      <c r="K69" s="8">
        <v>19</v>
      </c>
    </row>
    <row r="70" spans="1:11" ht="12.75" customHeight="1">
      <c r="A70" s="13" t="s">
        <v>90</v>
      </c>
      <c r="B70" s="13" t="s">
        <v>14</v>
      </c>
      <c r="C70" s="8" t="s">
        <v>3</v>
      </c>
      <c r="D70" s="8"/>
      <c r="E70" s="7">
        <v>22</v>
      </c>
      <c r="F70" s="7">
        <v>110.01</v>
      </c>
      <c r="G70" s="7">
        <f t="shared" si="1"/>
        <v>88.01</v>
      </c>
      <c r="H70" s="10"/>
      <c r="I70" s="28"/>
      <c r="J70" s="8">
        <v>28</v>
      </c>
      <c r="K70" s="8">
        <v>20</v>
      </c>
    </row>
    <row r="71" spans="1:11" ht="13.5" customHeight="1">
      <c r="A71" s="13" t="s">
        <v>106</v>
      </c>
      <c r="B71" s="13" t="s">
        <v>15</v>
      </c>
      <c r="C71" s="8" t="s">
        <v>3</v>
      </c>
      <c r="D71" s="8"/>
      <c r="E71" s="7">
        <v>81</v>
      </c>
      <c r="F71" s="7">
        <v>173.3</v>
      </c>
      <c r="G71" s="7">
        <f t="shared" si="1"/>
        <v>92.30000000000001</v>
      </c>
      <c r="H71" s="10"/>
      <c r="I71" s="28"/>
      <c r="J71" s="8">
        <v>29</v>
      </c>
      <c r="K71" s="8">
        <v>21</v>
      </c>
    </row>
    <row r="72" spans="1:11" ht="12.75" customHeight="1">
      <c r="A72" s="13" t="s">
        <v>73</v>
      </c>
      <c r="B72" s="13" t="s">
        <v>171</v>
      </c>
      <c r="C72" s="8" t="s">
        <v>3</v>
      </c>
      <c r="D72" s="8" t="s">
        <v>54</v>
      </c>
      <c r="E72" s="7">
        <v>6</v>
      </c>
      <c r="F72" s="7">
        <v>173.3</v>
      </c>
      <c r="G72" s="7">
        <f t="shared" si="1"/>
        <v>167.3</v>
      </c>
      <c r="H72" s="10"/>
      <c r="I72" s="28"/>
      <c r="J72" s="8">
        <v>30</v>
      </c>
      <c r="K72" s="8"/>
    </row>
    <row r="73" spans="1:11" ht="12.75" customHeight="1">
      <c r="A73" s="13" t="s">
        <v>92</v>
      </c>
      <c r="B73" s="13" t="s">
        <v>170</v>
      </c>
      <c r="C73" s="8" t="s">
        <v>3</v>
      </c>
      <c r="D73" s="8">
        <v>1</v>
      </c>
      <c r="E73" s="7">
        <v>36</v>
      </c>
      <c r="F73" s="7">
        <v>63.53</v>
      </c>
      <c r="G73" s="7">
        <f t="shared" si="1"/>
        <v>27.53</v>
      </c>
      <c r="H73" s="10" t="s">
        <v>8</v>
      </c>
      <c r="I73" s="28" t="s">
        <v>162</v>
      </c>
      <c r="J73" s="8"/>
      <c r="K73" s="8"/>
    </row>
    <row r="74" spans="1:11" ht="13.5" customHeight="1">
      <c r="A74" s="41" t="s">
        <v>147</v>
      </c>
      <c r="B74" s="41" t="s">
        <v>9</v>
      </c>
      <c r="C74" s="8" t="s">
        <v>3</v>
      </c>
      <c r="D74" s="8"/>
      <c r="E74" s="7">
        <v>60</v>
      </c>
      <c r="F74" s="7">
        <v>179.2</v>
      </c>
      <c r="G74" s="7">
        <f t="shared" si="1"/>
        <v>119.19999999999999</v>
      </c>
      <c r="H74" s="10" t="s">
        <v>8</v>
      </c>
      <c r="I74" s="28" t="s">
        <v>161</v>
      </c>
      <c r="J74" s="8"/>
      <c r="K74" s="8"/>
    </row>
    <row r="75" spans="1:11" s="1" customFormat="1" ht="19.5" customHeight="1">
      <c r="A75" s="95" t="s">
        <v>174</v>
      </c>
      <c r="B75" s="96"/>
      <c r="C75" s="96"/>
      <c r="D75" s="96"/>
      <c r="E75" s="96"/>
      <c r="F75" s="96"/>
      <c r="G75" s="96"/>
      <c r="H75" s="96"/>
      <c r="I75" s="96"/>
      <c r="J75" s="96"/>
      <c r="K75" s="97"/>
    </row>
    <row r="76" spans="1:11" ht="13.5" customHeight="1">
      <c r="A76" s="14" t="s">
        <v>16</v>
      </c>
      <c r="B76" s="14" t="s">
        <v>15</v>
      </c>
      <c r="C76" s="9" t="s">
        <v>2</v>
      </c>
      <c r="D76" s="9"/>
      <c r="E76" s="7">
        <v>28</v>
      </c>
      <c r="F76" s="7">
        <v>64.3</v>
      </c>
      <c r="G76" s="7">
        <f aca="true" t="shared" si="2" ref="G76:G118">F76-E76</f>
        <v>36.3</v>
      </c>
      <c r="H76" s="10"/>
      <c r="I76" s="28"/>
      <c r="J76" s="56">
        <v>1</v>
      </c>
      <c r="K76" s="56">
        <v>1</v>
      </c>
    </row>
    <row r="77" spans="1:11" ht="12.75" customHeight="1">
      <c r="A77" s="12" t="s">
        <v>65</v>
      </c>
      <c r="B77" s="12" t="s">
        <v>170</v>
      </c>
      <c r="C77" s="9" t="s">
        <v>2</v>
      </c>
      <c r="D77" s="9" t="s">
        <v>66</v>
      </c>
      <c r="E77" s="40">
        <v>32</v>
      </c>
      <c r="F77" s="7">
        <v>69.02</v>
      </c>
      <c r="G77" s="7">
        <f t="shared" si="2"/>
        <v>37.019999999999996</v>
      </c>
      <c r="H77" s="10"/>
      <c r="I77" s="28"/>
      <c r="J77" s="56">
        <v>2</v>
      </c>
      <c r="K77" s="56"/>
    </row>
    <row r="78" spans="1:11" ht="12.75" customHeight="1">
      <c r="A78" s="12" t="s">
        <v>68</v>
      </c>
      <c r="B78" s="12" t="s">
        <v>170</v>
      </c>
      <c r="C78" s="9" t="s">
        <v>2</v>
      </c>
      <c r="D78" s="9"/>
      <c r="E78" s="40">
        <v>81</v>
      </c>
      <c r="F78" s="7">
        <v>118.02</v>
      </c>
      <c r="G78" s="7">
        <f t="shared" si="2"/>
        <v>37.019999999999996</v>
      </c>
      <c r="H78" s="10"/>
      <c r="I78" s="28"/>
      <c r="J78" s="56">
        <v>3</v>
      </c>
      <c r="K78" s="56"/>
    </row>
    <row r="79" spans="1:11" ht="12.75" customHeight="1">
      <c r="A79" s="13" t="s">
        <v>125</v>
      </c>
      <c r="B79" s="13" t="s">
        <v>52</v>
      </c>
      <c r="C79" s="9" t="s">
        <v>2</v>
      </c>
      <c r="D79" s="9"/>
      <c r="E79" s="40">
        <v>73</v>
      </c>
      <c r="F79" s="7">
        <v>111.07</v>
      </c>
      <c r="G79" s="7">
        <f t="shared" si="2"/>
        <v>38.06999999999999</v>
      </c>
      <c r="H79" s="10"/>
      <c r="I79" s="28"/>
      <c r="J79" s="56">
        <v>4</v>
      </c>
      <c r="K79" s="56">
        <v>2</v>
      </c>
    </row>
    <row r="80" spans="1:11" ht="12.75" customHeight="1">
      <c r="A80" s="14" t="s">
        <v>36</v>
      </c>
      <c r="B80" s="14" t="s">
        <v>15</v>
      </c>
      <c r="C80" s="9" t="s">
        <v>2</v>
      </c>
      <c r="D80" s="9"/>
      <c r="E80" s="7">
        <v>8</v>
      </c>
      <c r="F80" s="7">
        <v>46.07</v>
      </c>
      <c r="G80" s="7">
        <f t="shared" si="2"/>
        <v>38.07</v>
      </c>
      <c r="H80" s="10"/>
      <c r="I80" s="28"/>
      <c r="J80" s="56">
        <v>5</v>
      </c>
      <c r="K80" s="56">
        <v>3</v>
      </c>
    </row>
    <row r="81" spans="1:11" ht="12.75" customHeight="1">
      <c r="A81" s="13" t="s">
        <v>145</v>
      </c>
      <c r="B81" s="13" t="s">
        <v>9</v>
      </c>
      <c r="C81" s="9" t="s">
        <v>2</v>
      </c>
      <c r="D81" s="9"/>
      <c r="E81" s="40">
        <v>79</v>
      </c>
      <c r="F81" s="7">
        <v>119.2</v>
      </c>
      <c r="G81" s="7">
        <f t="shared" si="2"/>
        <v>40.2</v>
      </c>
      <c r="H81" s="10"/>
      <c r="I81" s="28"/>
      <c r="J81" s="56">
        <v>6</v>
      </c>
      <c r="K81" s="56">
        <v>4</v>
      </c>
    </row>
    <row r="82" spans="1:11" ht="12.75" customHeight="1">
      <c r="A82" s="12" t="s">
        <v>67</v>
      </c>
      <c r="B82" s="12" t="s">
        <v>170</v>
      </c>
      <c r="C82" s="9" t="s">
        <v>2</v>
      </c>
      <c r="D82" s="9"/>
      <c r="E82" s="40">
        <v>52</v>
      </c>
      <c r="F82" s="7">
        <v>93.3</v>
      </c>
      <c r="G82" s="7">
        <f t="shared" si="2"/>
        <v>41.3</v>
      </c>
      <c r="H82" s="10"/>
      <c r="I82" s="28"/>
      <c r="J82" s="56">
        <v>7</v>
      </c>
      <c r="K82" s="56"/>
    </row>
    <row r="83" spans="1:11" ht="13.5" customHeight="1">
      <c r="A83" s="13" t="s">
        <v>45</v>
      </c>
      <c r="B83" s="13" t="s">
        <v>7</v>
      </c>
      <c r="C83" s="9" t="s">
        <v>2</v>
      </c>
      <c r="D83" s="9"/>
      <c r="E83" s="40">
        <v>130</v>
      </c>
      <c r="F83" s="7">
        <v>173.3</v>
      </c>
      <c r="G83" s="7">
        <f t="shared" si="2"/>
        <v>43.30000000000001</v>
      </c>
      <c r="H83" s="10"/>
      <c r="I83" s="28"/>
      <c r="J83" s="56">
        <v>8</v>
      </c>
      <c r="K83" s="56">
        <v>5</v>
      </c>
    </row>
    <row r="84" spans="1:11" ht="13.5" customHeight="1">
      <c r="A84" s="12" t="s">
        <v>115</v>
      </c>
      <c r="B84" s="12" t="s">
        <v>150</v>
      </c>
      <c r="C84" s="9" t="s">
        <v>2</v>
      </c>
      <c r="D84" s="9"/>
      <c r="E84" s="7">
        <v>46</v>
      </c>
      <c r="F84" s="7">
        <v>91.12</v>
      </c>
      <c r="G84" s="7">
        <f t="shared" si="2"/>
        <v>45.120000000000005</v>
      </c>
      <c r="H84" s="10"/>
      <c r="I84" s="28"/>
      <c r="J84" s="56">
        <v>9</v>
      </c>
      <c r="K84" s="56">
        <v>6</v>
      </c>
    </row>
    <row r="85" spans="1:11" ht="12.75" customHeight="1">
      <c r="A85" s="13" t="s">
        <v>122</v>
      </c>
      <c r="B85" s="13" t="s">
        <v>52</v>
      </c>
      <c r="C85" s="9" t="s">
        <v>2</v>
      </c>
      <c r="D85" s="9"/>
      <c r="E85" s="40">
        <v>4</v>
      </c>
      <c r="F85" s="7">
        <v>50.13</v>
      </c>
      <c r="G85" s="7">
        <f t="shared" si="2"/>
        <v>46.13</v>
      </c>
      <c r="H85" s="10"/>
      <c r="I85" s="28"/>
      <c r="J85" s="56">
        <v>10</v>
      </c>
      <c r="K85" s="56">
        <v>7</v>
      </c>
    </row>
    <row r="86" spans="1:11" ht="12.75" customHeight="1">
      <c r="A86" s="13" t="s">
        <v>101</v>
      </c>
      <c r="B86" s="13" t="s">
        <v>9</v>
      </c>
      <c r="C86" s="9" t="s">
        <v>2</v>
      </c>
      <c r="D86" s="9"/>
      <c r="E86" s="40">
        <v>10</v>
      </c>
      <c r="F86" s="7">
        <v>57.58</v>
      </c>
      <c r="G86" s="7">
        <f t="shared" si="2"/>
        <v>47.58</v>
      </c>
      <c r="H86" s="10"/>
      <c r="I86" s="28"/>
      <c r="J86" s="56">
        <v>11</v>
      </c>
      <c r="K86" s="56">
        <v>8</v>
      </c>
    </row>
    <row r="87" spans="1:11" ht="12.75" customHeight="1">
      <c r="A87" s="12" t="s">
        <v>114</v>
      </c>
      <c r="B87" s="12" t="s">
        <v>150</v>
      </c>
      <c r="C87" s="9" t="s">
        <v>2</v>
      </c>
      <c r="D87" s="9"/>
      <c r="E87" s="7">
        <v>26</v>
      </c>
      <c r="F87" s="7">
        <v>74.33</v>
      </c>
      <c r="G87" s="7">
        <f t="shared" si="2"/>
        <v>48.33</v>
      </c>
      <c r="H87" s="10"/>
      <c r="I87" s="28"/>
      <c r="J87" s="56">
        <v>12</v>
      </c>
      <c r="K87" s="56">
        <v>9</v>
      </c>
    </row>
    <row r="88" spans="1:11" ht="12.75" customHeight="1">
      <c r="A88" s="12" t="s">
        <v>151</v>
      </c>
      <c r="B88" s="12" t="s">
        <v>150</v>
      </c>
      <c r="C88" s="9" t="s">
        <v>2</v>
      </c>
      <c r="D88" s="9"/>
      <c r="E88" s="40">
        <v>75</v>
      </c>
      <c r="F88" s="7">
        <v>124.12</v>
      </c>
      <c r="G88" s="7">
        <f t="shared" si="2"/>
        <v>49.120000000000005</v>
      </c>
      <c r="H88" s="10"/>
      <c r="I88" s="28"/>
      <c r="J88" s="56">
        <v>13</v>
      </c>
      <c r="K88" s="56">
        <v>10</v>
      </c>
    </row>
    <row r="89" spans="1:11" ht="12.75" customHeight="1">
      <c r="A89" s="13" t="s">
        <v>124</v>
      </c>
      <c r="B89" s="13" t="s">
        <v>52</v>
      </c>
      <c r="C89" s="9" t="s">
        <v>2</v>
      </c>
      <c r="D89" s="9"/>
      <c r="E89" s="7">
        <v>44</v>
      </c>
      <c r="F89" s="7">
        <v>93.56</v>
      </c>
      <c r="G89" s="7">
        <f t="shared" si="2"/>
        <v>49.56</v>
      </c>
      <c r="H89" s="10"/>
      <c r="I89" s="28"/>
      <c r="J89" s="56">
        <v>14</v>
      </c>
      <c r="K89" s="56">
        <v>11</v>
      </c>
    </row>
    <row r="90" spans="1:11" ht="12.75" customHeight="1">
      <c r="A90" s="13" t="s">
        <v>123</v>
      </c>
      <c r="B90" s="13" t="s">
        <v>52</v>
      </c>
      <c r="C90" s="9" t="s">
        <v>2</v>
      </c>
      <c r="D90" s="9"/>
      <c r="E90" s="7">
        <v>24</v>
      </c>
      <c r="F90" s="7">
        <v>75.09</v>
      </c>
      <c r="G90" s="7">
        <f t="shared" si="2"/>
        <v>51.09</v>
      </c>
      <c r="H90" s="10"/>
      <c r="I90" s="28"/>
      <c r="J90" s="56">
        <v>15</v>
      </c>
      <c r="K90" s="56">
        <v>12</v>
      </c>
    </row>
    <row r="91" spans="1:11" ht="13.5" customHeight="1">
      <c r="A91" s="14" t="s">
        <v>35</v>
      </c>
      <c r="B91" s="14" t="s">
        <v>15</v>
      </c>
      <c r="C91" s="9" t="s">
        <v>2</v>
      </c>
      <c r="D91" s="9"/>
      <c r="E91" s="40">
        <v>77</v>
      </c>
      <c r="F91" s="7">
        <v>132.38</v>
      </c>
      <c r="G91" s="7">
        <f t="shared" si="2"/>
        <v>55.379999999999995</v>
      </c>
      <c r="H91" s="10"/>
      <c r="I91" s="25"/>
      <c r="J91" s="56">
        <v>16</v>
      </c>
      <c r="K91" s="56">
        <v>13</v>
      </c>
    </row>
    <row r="92" spans="1:11" ht="13.5" customHeight="1">
      <c r="A92" s="13" t="s">
        <v>29</v>
      </c>
      <c r="B92" s="13" t="s">
        <v>150</v>
      </c>
      <c r="C92" s="8" t="s">
        <v>2</v>
      </c>
      <c r="D92" s="8"/>
      <c r="E92" s="7">
        <v>20</v>
      </c>
      <c r="F92" s="7">
        <v>75.38</v>
      </c>
      <c r="G92" s="7">
        <f t="shared" si="2"/>
        <v>55.379999999999995</v>
      </c>
      <c r="H92" s="10"/>
      <c r="I92" s="28"/>
      <c r="J92" s="56">
        <v>17</v>
      </c>
      <c r="K92" s="56">
        <v>14</v>
      </c>
    </row>
    <row r="93" spans="1:11" ht="12.75" customHeight="1">
      <c r="A93" s="14" t="s">
        <v>137</v>
      </c>
      <c r="B93" s="14" t="s">
        <v>7</v>
      </c>
      <c r="C93" s="9" t="s">
        <v>2</v>
      </c>
      <c r="D93" s="9"/>
      <c r="E93" s="7">
        <v>86</v>
      </c>
      <c r="F93" s="7">
        <v>144.15</v>
      </c>
      <c r="G93" s="7">
        <f t="shared" si="2"/>
        <v>58.150000000000006</v>
      </c>
      <c r="H93" s="10"/>
      <c r="I93" s="28"/>
      <c r="J93" s="56">
        <v>18</v>
      </c>
      <c r="K93" s="56">
        <v>15</v>
      </c>
    </row>
    <row r="94" spans="1:11" ht="12.75" customHeight="1">
      <c r="A94" s="14" t="s">
        <v>133</v>
      </c>
      <c r="B94" s="14" t="s">
        <v>7</v>
      </c>
      <c r="C94" s="9" t="s">
        <v>2</v>
      </c>
      <c r="D94" s="9"/>
      <c r="E94" s="7">
        <v>85</v>
      </c>
      <c r="F94" s="7">
        <v>145.57</v>
      </c>
      <c r="G94" s="7">
        <f t="shared" si="2"/>
        <v>60.56999999999999</v>
      </c>
      <c r="H94" s="10"/>
      <c r="I94" s="25"/>
      <c r="J94" s="56">
        <v>19</v>
      </c>
      <c r="K94" s="56">
        <v>16</v>
      </c>
    </row>
    <row r="95" spans="1:11" ht="12.75" customHeight="1">
      <c r="A95" s="13" t="s">
        <v>31</v>
      </c>
      <c r="B95" s="13" t="s">
        <v>150</v>
      </c>
      <c r="C95" s="9" t="s">
        <v>2</v>
      </c>
      <c r="D95" s="9"/>
      <c r="E95" s="40">
        <v>6</v>
      </c>
      <c r="F95" s="7">
        <v>75.3</v>
      </c>
      <c r="G95" s="7">
        <f t="shared" si="2"/>
        <v>69.3</v>
      </c>
      <c r="H95" s="10"/>
      <c r="I95" s="28"/>
      <c r="J95" s="56">
        <v>20</v>
      </c>
      <c r="K95" s="56">
        <v>17</v>
      </c>
    </row>
    <row r="96" spans="1:11" ht="12.75" customHeight="1">
      <c r="A96" s="12" t="s">
        <v>131</v>
      </c>
      <c r="B96" s="12" t="s">
        <v>53</v>
      </c>
      <c r="C96" s="9" t="s">
        <v>2</v>
      </c>
      <c r="D96" s="9"/>
      <c r="E96" s="7">
        <v>42</v>
      </c>
      <c r="F96" s="7">
        <v>112.02</v>
      </c>
      <c r="G96" s="7">
        <f t="shared" si="2"/>
        <v>70.02</v>
      </c>
      <c r="H96" s="10"/>
      <c r="I96" s="28"/>
      <c r="J96" s="56">
        <v>21</v>
      </c>
      <c r="K96" s="56">
        <v>18</v>
      </c>
    </row>
    <row r="97" spans="1:11" ht="12.75" customHeight="1">
      <c r="A97" s="14" t="s">
        <v>132</v>
      </c>
      <c r="B97" s="14" t="s">
        <v>7</v>
      </c>
      <c r="C97" s="9" t="s">
        <v>2</v>
      </c>
      <c r="D97" s="9"/>
      <c r="E97" s="7">
        <v>56</v>
      </c>
      <c r="F97" s="7">
        <v>128.22</v>
      </c>
      <c r="G97" s="7">
        <f t="shared" si="2"/>
        <v>72.22</v>
      </c>
      <c r="H97" s="10"/>
      <c r="I97" s="28"/>
      <c r="J97" s="56">
        <v>22</v>
      </c>
      <c r="K97" s="56">
        <v>19</v>
      </c>
    </row>
    <row r="98" spans="1:11" ht="12.75" customHeight="1">
      <c r="A98" s="14" t="s">
        <v>42</v>
      </c>
      <c r="B98" s="14" t="s">
        <v>7</v>
      </c>
      <c r="C98" s="9" t="s">
        <v>2</v>
      </c>
      <c r="D98" s="9"/>
      <c r="E98" s="7">
        <v>36</v>
      </c>
      <c r="F98" s="7">
        <v>116.52</v>
      </c>
      <c r="G98" s="7">
        <f t="shared" si="2"/>
        <v>80.52</v>
      </c>
      <c r="H98" s="10"/>
      <c r="I98" s="28"/>
      <c r="J98" s="56">
        <v>23</v>
      </c>
      <c r="K98" s="56">
        <v>20</v>
      </c>
    </row>
    <row r="99" spans="1:11" ht="13.5" customHeight="1">
      <c r="A99" s="14" t="s">
        <v>107</v>
      </c>
      <c r="B99" s="14" t="s">
        <v>15</v>
      </c>
      <c r="C99" s="9" t="s">
        <v>2</v>
      </c>
      <c r="D99" s="9"/>
      <c r="E99" s="7">
        <v>48</v>
      </c>
      <c r="F99" s="7">
        <v>105.57</v>
      </c>
      <c r="G99" s="7">
        <f t="shared" si="2"/>
        <v>57.56999999999999</v>
      </c>
      <c r="H99" s="10" t="s">
        <v>8</v>
      </c>
      <c r="I99" s="28" t="s">
        <v>158</v>
      </c>
      <c r="J99" s="56"/>
      <c r="K99" s="56"/>
    </row>
    <row r="100" spans="1:11" ht="12.75" customHeight="1">
      <c r="A100" s="13" t="s">
        <v>166</v>
      </c>
      <c r="B100" s="13" t="s">
        <v>9</v>
      </c>
      <c r="C100" s="9" t="s">
        <v>2</v>
      </c>
      <c r="D100" s="9"/>
      <c r="E100" s="40">
        <v>50</v>
      </c>
      <c r="F100" s="7">
        <v>111</v>
      </c>
      <c r="G100" s="7">
        <f t="shared" si="2"/>
        <v>61</v>
      </c>
      <c r="H100" s="10" t="s">
        <v>8</v>
      </c>
      <c r="I100" s="28" t="s">
        <v>156</v>
      </c>
      <c r="J100" s="56"/>
      <c r="K100" s="56"/>
    </row>
    <row r="101" spans="1:11" ht="12.75" customHeight="1">
      <c r="A101" s="12" t="s">
        <v>152</v>
      </c>
      <c r="B101" s="12" t="s">
        <v>53</v>
      </c>
      <c r="C101" s="9" t="s">
        <v>2</v>
      </c>
      <c r="D101" s="9"/>
      <c r="E101" s="40">
        <v>71</v>
      </c>
      <c r="F101" s="7">
        <v>149.3</v>
      </c>
      <c r="G101" s="7">
        <f t="shared" si="2"/>
        <v>78.30000000000001</v>
      </c>
      <c r="H101" s="10" t="s">
        <v>8</v>
      </c>
      <c r="I101" s="28" t="s">
        <v>161</v>
      </c>
      <c r="J101" s="56"/>
      <c r="K101" s="56"/>
    </row>
    <row r="102" spans="1:11" ht="12.75" customHeight="1">
      <c r="A102" s="13" t="s">
        <v>30</v>
      </c>
      <c r="B102" s="13" t="s">
        <v>150</v>
      </c>
      <c r="C102" s="8" t="s">
        <v>2</v>
      </c>
      <c r="D102" s="8"/>
      <c r="E102" s="7">
        <v>40</v>
      </c>
      <c r="F102" s="7">
        <v>120.14</v>
      </c>
      <c r="G102" s="7">
        <f t="shared" si="2"/>
        <v>80.14</v>
      </c>
      <c r="H102" s="10" t="s">
        <v>8</v>
      </c>
      <c r="I102" s="28" t="s">
        <v>158</v>
      </c>
      <c r="J102" s="56"/>
      <c r="K102" s="56"/>
    </row>
    <row r="103" spans="1:11" ht="12.75" customHeight="1">
      <c r="A103" s="12" t="s">
        <v>130</v>
      </c>
      <c r="B103" s="12" t="s">
        <v>53</v>
      </c>
      <c r="C103" s="9" t="s">
        <v>2</v>
      </c>
      <c r="D103" s="9"/>
      <c r="E103" s="7">
        <v>22</v>
      </c>
      <c r="F103" s="7">
        <v>118</v>
      </c>
      <c r="G103" s="7">
        <f t="shared" si="2"/>
        <v>96</v>
      </c>
      <c r="H103" s="10" t="s">
        <v>8</v>
      </c>
      <c r="I103" s="28" t="s">
        <v>158</v>
      </c>
      <c r="J103" s="56"/>
      <c r="K103" s="56"/>
    </row>
    <row r="104" spans="1:11" ht="12.75" customHeight="1">
      <c r="A104" s="13" t="s">
        <v>85</v>
      </c>
      <c r="B104" s="13" t="s">
        <v>171</v>
      </c>
      <c r="C104" s="8" t="s">
        <v>3</v>
      </c>
      <c r="D104" s="8" t="s">
        <v>54</v>
      </c>
      <c r="E104" s="7">
        <v>19</v>
      </c>
      <c r="F104" s="7">
        <v>78.07</v>
      </c>
      <c r="G104" s="7">
        <f t="shared" si="2"/>
        <v>59.06999999999999</v>
      </c>
      <c r="H104" s="10"/>
      <c r="I104" s="28"/>
      <c r="J104" s="56">
        <v>1</v>
      </c>
      <c r="K104" s="56"/>
    </row>
    <row r="105" spans="1:11" ht="12.75" customHeight="1">
      <c r="A105" s="13" t="s">
        <v>116</v>
      </c>
      <c r="B105" s="13" t="s">
        <v>150</v>
      </c>
      <c r="C105" s="8" t="s">
        <v>3</v>
      </c>
      <c r="D105" s="8"/>
      <c r="E105" s="7">
        <v>47</v>
      </c>
      <c r="F105" s="7">
        <v>110.53</v>
      </c>
      <c r="G105" s="7">
        <f t="shared" si="2"/>
        <v>63.53</v>
      </c>
      <c r="H105" s="10"/>
      <c r="I105" s="28"/>
      <c r="J105" s="56">
        <v>2</v>
      </c>
      <c r="K105" s="56">
        <v>1</v>
      </c>
    </row>
    <row r="106" spans="1:11" ht="12.75" customHeight="1">
      <c r="A106" s="13" t="s">
        <v>102</v>
      </c>
      <c r="B106" s="13" t="s">
        <v>9</v>
      </c>
      <c r="C106" s="8" t="s">
        <v>3</v>
      </c>
      <c r="D106" s="8"/>
      <c r="E106" s="7">
        <v>11</v>
      </c>
      <c r="F106" s="7">
        <v>76.4</v>
      </c>
      <c r="G106" s="7">
        <f t="shared" si="2"/>
        <v>65.4</v>
      </c>
      <c r="H106" s="10"/>
      <c r="I106" s="28"/>
      <c r="J106" s="56">
        <v>3</v>
      </c>
      <c r="K106" s="56">
        <v>2</v>
      </c>
    </row>
    <row r="107" spans="1:11" ht="12.75" customHeight="1">
      <c r="A107" s="13" t="s">
        <v>126</v>
      </c>
      <c r="B107" s="13" t="s">
        <v>52</v>
      </c>
      <c r="C107" s="8" t="s">
        <v>3</v>
      </c>
      <c r="D107" s="8"/>
      <c r="E107" s="7">
        <v>5</v>
      </c>
      <c r="F107" s="7">
        <v>72.3</v>
      </c>
      <c r="G107" s="7">
        <f t="shared" si="2"/>
        <v>67.3</v>
      </c>
      <c r="H107" s="10"/>
      <c r="I107" s="28"/>
      <c r="J107" s="56">
        <v>4</v>
      </c>
      <c r="K107" s="56">
        <v>3</v>
      </c>
    </row>
    <row r="108" spans="1:11" ht="13.5" customHeight="1">
      <c r="A108" s="13" t="s">
        <v>128</v>
      </c>
      <c r="B108" s="13" t="s">
        <v>52</v>
      </c>
      <c r="C108" s="8" t="s">
        <v>3</v>
      </c>
      <c r="D108" s="8"/>
      <c r="E108" s="7">
        <v>45</v>
      </c>
      <c r="F108" s="7">
        <v>124.57</v>
      </c>
      <c r="G108" s="7">
        <f t="shared" si="2"/>
        <v>79.57</v>
      </c>
      <c r="H108" s="10"/>
      <c r="I108" s="28"/>
      <c r="J108" s="56">
        <v>5</v>
      </c>
      <c r="K108" s="56">
        <v>4</v>
      </c>
    </row>
    <row r="109" spans="1:11" ht="12.75" customHeight="1">
      <c r="A109" s="13" t="s">
        <v>127</v>
      </c>
      <c r="B109" s="13" t="s">
        <v>52</v>
      </c>
      <c r="C109" s="8" t="s">
        <v>3</v>
      </c>
      <c r="D109" s="8"/>
      <c r="E109" s="7">
        <v>25</v>
      </c>
      <c r="F109" s="7">
        <v>110.4</v>
      </c>
      <c r="G109" s="7">
        <f t="shared" si="2"/>
        <v>85.4</v>
      </c>
      <c r="H109" s="10"/>
      <c r="I109" s="28"/>
      <c r="J109" s="56">
        <v>6</v>
      </c>
      <c r="K109" s="56">
        <v>5</v>
      </c>
    </row>
    <row r="110" spans="1:11" ht="12.75" customHeight="1">
      <c r="A110" s="13" t="s">
        <v>33</v>
      </c>
      <c r="B110" s="13" t="s">
        <v>150</v>
      </c>
      <c r="C110" s="8" t="s">
        <v>3</v>
      </c>
      <c r="D110" s="8"/>
      <c r="E110" s="7">
        <v>76</v>
      </c>
      <c r="F110" s="7">
        <v>173.3</v>
      </c>
      <c r="G110" s="7">
        <f t="shared" si="2"/>
        <v>97.30000000000001</v>
      </c>
      <c r="H110" s="10"/>
      <c r="I110" s="28"/>
      <c r="J110" s="56">
        <v>7</v>
      </c>
      <c r="K110" s="56">
        <v>6</v>
      </c>
    </row>
    <row r="111" spans="1:11" ht="12.75" customHeight="1">
      <c r="A111" s="13" t="s">
        <v>149</v>
      </c>
      <c r="B111" s="13" t="s">
        <v>150</v>
      </c>
      <c r="C111" s="8" t="s">
        <v>3</v>
      </c>
      <c r="D111" s="8"/>
      <c r="E111" s="7">
        <v>27</v>
      </c>
      <c r="F111" s="7">
        <v>132.1</v>
      </c>
      <c r="G111" s="7">
        <f t="shared" si="2"/>
        <v>105.1</v>
      </c>
      <c r="H111" s="10"/>
      <c r="I111" s="28"/>
      <c r="J111" s="56">
        <v>8</v>
      </c>
      <c r="K111" s="56">
        <v>7</v>
      </c>
    </row>
    <row r="112" spans="1:11" ht="12.75" customHeight="1">
      <c r="A112" s="13" t="s">
        <v>168</v>
      </c>
      <c r="B112" s="13" t="s">
        <v>171</v>
      </c>
      <c r="C112" s="8" t="s">
        <v>3</v>
      </c>
      <c r="D112" s="8" t="s">
        <v>54</v>
      </c>
      <c r="E112" s="7">
        <v>39</v>
      </c>
      <c r="F112" s="7">
        <v>65.11</v>
      </c>
      <c r="G112" s="7">
        <f t="shared" si="2"/>
        <v>26.11</v>
      </c>
      <c r="H112" s="10" t="s">
        <v>8</v>
      </c>
      <c r="I112" s="28" t="s">
        <v>167</v>
      </c>
      <c r="J112" s="56"/>
      <c r="K112" s="56"/>
    </row>
    <row r="113" spans="1:11" ht="12.75" customHeight="1">
      <c r="A113" s="13" t="s">
        <v>129</v>
      </c>
      <c r="B113" s="13" t="s">
        <v>52</v>
      </c>
      <c r="C113" s="8" t="s">
        <v>3</v>
      </c>
      <c r="D113" s="8"/>
      <c r="E113" s="7">
        <v>74</v>
      </c>
      <c r="F113" s="7">
        <v>142</v>
      </c>
      <c r="G113" s="7">
        <f t="shared" si="2"/>
        <v>68</v>
      </c>
      <c r="H113" s="10" t="s">
        <v>8</v>
      </c>
      <c r="I113" s="28" t="s">
        <v>158</v>
      </c>
      <c r="J113" s="56"/>
      <c r="K113" s="56"/>
    </row>
    <row r="114" spans="1:11" ht="12.75" customHeight="1">
      <c r="A114" s="13" t="s">
        <v>143</v>
      </c>
      <c r="B114" s="13" t="s">
        <v>9</v>
      </c>
      <c r="C114" s="8" t="s">
        <v>3</v>
      </c>
      <c r="D114" s="8"/>
      <c r="E114" s="7">
        <v>80</v>
      </c>
      <c r="F114" s="7">
        <v>148.2</v>
      </c>
      <c r="G114" s="7">
        <f t="shared" si="2"/>
        <v>68.19999999999999</v>
      </c>
      <c r="H114" s="10" t="s">
        <v>8</v>
      </c>
      <c r="I114" s="28" t="s">
        <v>161</v>
      </c>
      <c r="J114" s="56"/>
      <c r="K114" s="56"/>
    </row>
    <row r="115" spans="1:11" ht="13.5" customHeight="1">
      <c r="A115" s="13" t="s">
        <v>144</v>
      </c>
      <c r="B115" s="13" t="s">
        <v>9</v>
      </c>
      <c r="C115" s="8" t="s">
        <v>3</v>
      </c>
      <c r="D115" s="8"/>
      <c r="E115" s="7">
        <v>51</v>
      </c>
      <c r="F115" s="7">
        <v>123</v>
      </c>
      <c r="G115" s="7">
        <f t="shared" si="2"/>
        <v>72</v>
      </c>
      <c r="H115" s="10" t="s">
        <v>8</v>
      </c>
      <c r="I115" s="28" t="s">
        <v>158</v>
      </c>
      <c r="J115" s="56"/>
      <c r="K115" s="56"/>
    </row>
    <row r="116" spans="1:11" ht="13.5" customHeight="1">
      <c r="A116" s="41" t="s">
        <v>109</v>
      </c>
      <c r="B116" s="41" t="s">
        <v>15</v>
      </c>
      <c r="C116" s="8" t="s">
        <v>3</v>
      </c>
      <c r="D116" s="8"/>
      <c r="E116" s="7">
        <v>49</v>
      </c>
      <c r="F116" s="7">
        <v>150.04</v>
      </c>
      <c r="G116" s="7">
        <f t="shared" si="2"/>
        <v>101.03999999999999</v>
      </c>
      <c r="H116" s="10" t="s">
        <v>8</v>
      </c>
      <c r="I116" s="28" t="s">
        <v>161</v>
      </c>
      <c r="J116" s="56"/>
      <c r="K116" s="56"/>
    </row>
    <row r="117" spans="1:11" ht="12.75" customHeight="1">
      <c r="A117" s="41" t="s">
        <v>108</v>
      </c>
      <c r="B117" s="41" t="s">
        <v>15</v>
      </c>
      <c r="C117" s="8" t="s">
        <v>3</v>
      </c>
      <c r="D117" s="8"/>
      <c r="E117" s="7">
        <v>29</v>
      </c>
      <c r="F117" s="7">
        <v>150.03</v>
      </c>
      <c r="G117" s="7">
        <f t="shared" si="2"/>
        <v>121.03</v>
      </c>
      <c r="H117" s="10" t="s">
        <v>8</v>
      </c>
      <c r="I117" s="28" t="s">
        <v>13</v>
      </c>
      <c r="J117" s="56"/>
      <c r="K117" s="56"/>
    </row>
    <row r="118" spans="1:11" ht="12.75" customHeight="1">
      <c r="A118" s="13" t="s">
        <v>32</v>
      </c>
      <c r="B118" s="13" t="s">
        <v>150</v>
      </c>
      <c r="C118" s="8" t="s">
        <v>3</v>
      </c>
      <c r="D118" s="8"/>
      <c r="E118" s="7">
        <v>7</v>
      </c>
      <c r="F118" s="7">
        <v>131.2</v>
      </c>
      <c r="G118" s="7">
        <f t="shared" si="2"/>
        <v>124.19999999999999</v>
      </c>
      <c r="H118" s="10" t="s">
        <v>8</v>
      </c>
      <c r="I118" s="28" t="s">
        <v>13</v>
      </c>
      <c r="J118" s="56"/>
      <c r="K118" s="56"/>
    </row>
    <row r="119" spans="1:11" ht="12.75" customHeight="1">
      <c r="A119" s="41" t="s">
        <v>134</v>
      </c>
      <c r="B119" s="41" t="s">
        <v>7</v>
      </c>
      <c r="C119" s="8" t="s">
        <v>3</v>
      </c>
      <c r="D119" s="8"/>
      <c r="E119" s="7">
        <v>86</v>
      </c>
      <c r="F119" s="7"/>
      <c r="G119" s="7"/>
      <c r="H119" s="10" t="s">
        <v>8</v>
      </c>
      <c r="I119" s="28" t="s">
        <v>165</v>
      </c>
      <c r="J119" s="56"/>
      <c r="K119" s="56"/>
    </row>
    <row r="120" spans="1:11" s="1" customFormat="1" ht="19.5" customHeight="1">
      <c r="A120" s="95" t="s">
        <v>173</v>
      </c>
      <c r="B120" s="96"/>
      <c r="C120" s="96"/>
      <c r="D120" s="96"/>
      <c r="E120" s="96"/>
      <c r="F120" s="96"/>
      <c r="G120" s="96"/>
      <c r="H120" s="96"/>
      <c r="I120" s="96"/>
      <c r="J120" s="96"/>
      <c r="K120" s="97"/>
    </row>
    <row r="121" spans="1:11" ht="12.75">
      <c r="A121" s="12" t="s">
        <v>84</v>
      </c>
      <c r="B121" s="12" t="s">
        <v>15</v>
      </c>
      <c r="C121" s="9" t="s">
        <v>2</v>
      </c>
      <c r="D121" s="9"/>
      <c r="E121" s="40">
        <v>100</v>
      </c>
      <c r="F121" s="7">
        <v>124.4</v>
      </c>
      <c r="G121" s="7">
        <f>F121-E121</f>
        <v>24.400000000000006</v>
      </c>
      <c r="H121" s="10"/>
      <c r="I121" s="25"/>
      <c r="J121" s="8">
        <v>1</v>
      </c>
      <c r="K121" s="8"/>
    </row>
    <row r="122" spans="1:11" ht="12.75">
      <c r="A122" s="12" t="s">
        <v>83</v>
      </c>
      <c r="B122" s="12" t="s">
        <v>82</v>
      </c>
      <c r="C122" s="9" t="s">
        <v>2</v>
      </c>
      <c r="D122" s="9"/>
      <c r="E122" s="40">
        <v>98</v>
      </c>
      <c r="F122" s="7">
        <v>127.13</v>
      </c>
      <c r="G122" s="7">
        <f>F122-E122</f>
        <v>29.129999999999995</v>
      </c>
      <c r="H122" s="10"/>
      <c r="I122" s="44"/>
      <c r="J122" s="8">
        <v>2</v>
      </c>
      <c r="K122" s="8"/>
    </row>
    <row r="123" ht="12.75">
      <c r="K123" s="57"/>
    </row>
    <row r="124" ht="12.75">
      <c r="K124" s="57"/>
    </row>
    <row r="125" ht="12.75">
      <c r="K125" s="57"/>
    </row>
    <row r="126" spans="6:11" ht="12.75">
      <c r="F126" s="2" t="s">
        <v>51</v>
      </c>
      <c r="I126" s="2"/>
      <c r="J126" s="57"/>
      <c r="K126" s="57"/>
    </row>
  </sheetData>
  <mergeCells count="6">
    <mergeCell ref="A1:K1"/>
    <mergeCell ref="A2:K2"/>
    <mergeCell ref="H3:I3"/>
    <mergeCell ref="A120:K120"/>
    <mergeCell ref="A75:K75"/>
    <mergeCell ref="A4:K4"/>
  </mergeCells>
  <printOptions/>
  <pageMargins left="0.75" right="0.75" top="1" bottom="1" header="0.5" footer="0.5"/>
  <pageSetup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sheetPr codeName="Лист11"/>
  <dimension ref="A1:Q109"/>
  <sheetViews>
    <sheetView zoomScaleSheetLayoutView="100" workbookViewId="0" topLeftCell="A1">
      <selection activeCell="L91" sqref="L91"/>
    </sheetView>
  </sheetViews>
  <sheetFormatPr defaultColWidth="9.140625" defaultRowHeight="12.75"/>
  <cols>
    <col min="1" max="1" width="21.421875" style="2" customWidth="1"/>
    <col min="2" max="2" width="20.8515625" style="2" customWidth="1"/>
    <col min="3" max="4" width="4.28125" style="2" customWidth="1"/>
    <col min="5" max="5" width="7.140625" style="3" customWidth="1"/>
    <col min="6" max="6" width="8.57421875" style="11" customWidth="1"/>
    <col min="7" max="7" width="13.57421875" style="11" customWidth="1"/>
    <col min="8" max="8" width="12.421875" style="24" customWidth="1"/>
    <col min="9" max="9" width="12.140625" style="24" customWidth="1"/>
    <col min="10" max="10" width="14.421875" style="11" customWidth="1"/>
    <col min="11" max="11" width="10.7109375" style="11" customWidth="1"/>
    <col min="12" max="12" width="13.7109375" style="2" customWidth="1"/>
    <col min="13" max="13" width="3.00390625" style="15" customWidth="1"/>
    <col min="14" max="14" width="15.57421875" style="53" customWidth="1"/>
    <col min="15" max="15" width="13.8515625" style="53" customWidth="1"/>
    <col min="16" max="16" width="4.28125" style="4" customWidth="1"/>
    <col min="17" max="16384" width="9.140625" style="2" customWidth="1"/>
  </cols>
  <sheetData>
    <row r="1" spans="1:15" ht="51" customHeight="1">
      <c r="A1" s="92" t="s">
        <v>56</v>
      </c>
      <c r="B1" s="92"/>
      <c r="C1" s="92"/>
      <c r="D1" s="92"/>
      <c r="E1" s="92"/>
      <c r="F1" s="92"/>
      <c r="G1" s="92"/>
      <c r="H1" s="92"/>
      <c r="I1" s="92"/>
      <c r="J1" s="92"/>
      <c r="K1" s="37"/>
      <c r="L1" s="37"/>
      <c r="N1" s="60"/>
      <c r="O1" s="60"/>
    </row>
    <row r="2" spans="1:12" ht="20.25" customHeight="1" thickBot="1">
      <c r="A2" s="93" t="s">
        <v>88</v>
      </c>
      <c r="B2" s="93"/>
      <c r="C2" s="93"/>
      <c r="D2" s="93"/>
      <c r="E2" s="93"/>
      <c r="F2" s="93"/>
      <c r="G2" s="93"/>
      <c r="H2" s="93"/>
      <c r="I2" s="93"/>
      <c r="J2" s="93"/>
      <c r="K2" s="93"/>
      <c r="L2" s="38"/>
    </row>
    <row r="3" spans="1:17" s="1" customFormat="1" ht="94.5" customHeight="1" thickTop="1">
      <c r="A3" s="32" t="s">
        <v>1</v>
      </c>
      <c r="B3" s="32" t="s">
        <v>18</v>
      </c>
      <c r="C3" s="32" t="s">
        <v>0</v>
      </c>
      <c r="D3" s="32" t="s">
        <v>58</v>
      </c>
      <c r="E3" s="32" t="s">
        <v>4</v>
      </c>
      <c r="F3" s="33" t="s">
        <v>5</v>
      </c>
      <c r="G3" s="33" t="s">
        <v>17</v>
      </c>
      <c r="H3" s="34" t="s">
        <v>47</v>
      </c>
      <c r="I3" s="35" t="s">
        <v>48</v>
      </c>
      <c r="J3" s="36" t="s">
        <v>49</v>
      </c>
      <c r="K3" s="33" t="s">
        <v>19</v>
      </c>
      <c r="L3" s="98" t="s">
        <v>20</v>
      </c>
      <c r="M3" s="99"/>
      <c r="N3" s="61" t="s">
        <v>55</v>
      </c>
      <c r="O3" s="58" t="s">
        <v>172</v>
      </c>
      <c r="P3" s="6"/>
      <c r="Q3" s="6"/>
    </row>
    <row r="4" spans="1:17" s="1" customFormat="1" ht="19.5" customHeight="1">
      <c r="A4" s="95" t="s">
        <v>175</v>
      </c>
      <c r="B4" s="96"/>
      <c r="C4" s="96"/>
      <c r="D4" s="96"/>
      <c r="E4" s="96"/>
      <c r="F4" s="96"/>
      <c r="G4" s="96"/>
      <c r="H4" s="96"/>
      <c r="I4" s="96"/>
      <c r="J4" s="96"/>
      <c r="K4" s="97"/>
      <c r="L4" s="50"/>
      <c r="M4" s="50"/>
      <c r="N4" s="50"/>
      <c r="O4" s="43"/>
      <c r="P4" s="6"/>
      <c r="Q4" s="6"/>
    </row>
    <row r="5" spans="1:15" ht="12.75" customHeight="1">
      <c r="A5" s="13" t="s">
        <v>60</v>
      </c>
      <c r="B5" s="13" t="s">
        <v>170</v>
      </c>
      <c r="C5" s="9" t="s">
        <v>2</v>
      </c>
      <c r="D5" s="9" t="s">
        <v>61</v>
      </c>
      <c r="E5" s="40">
        <v>55</v>
      </c>
      <c r="F5" s="7">
        <v>72.3</v>
      </c>
      <c r="G5" s="7">
        <f aca="true" t="shared" si="0" ref="G5:G36">F5-E5</f>
        <v>17.299999999999997</v>
      </c>
      <c r="H5" s="22">
        <v>7</v>
      </c>
      <c r="I5" s="22">
        <f aca="true" t="shared" si="1" ref="I5:I36">8-H5</f>
        <v>1</v>
      </c>
      <c r="J5" s="7">
        <f aca="true" t="shared" si="2" ref="J5:J36">3*I5</f>
        <v>3</v>
      </c>
      <c r="K5" s="7">
        <f aca="true" t="shared" si="3" ref="K5:K36">G5+J5</f>
        <v>20.299999999999997</v>
      </c>
      <c r="L5" s="10"/>
      <c r="M5" s="28"/>
      <c r="N5" s="8">
        <v>1</v>
      </c>
      <c r="O5" s="8"/>
    </row>
    <row r="6" spans="1:15" ht="12.75" customHeight="1">
      <c r="A6" s="13" t="s">
        <v>59</v>
      </c>
      <c r="B6" s="13" t="s">
        <v>170</v>
      </c>
      <c r="C6" s="9" t="s">
        <v>2</v>
      </c>
      <c r="D6" s="9">
        <v>1</v>
      </c>
      <c r="E6" s="40">
        <v>15</v>
      </c>
      <c r="F6" s="7">
        <v>37.17</v>
      </c>
      <c r="G6" s="7">
        <f t="shared" si="0"/>
        <v>22.17</v>
      </c>
      <c r="H6" s="22">
        <v>5</v>
      </c>
      <c r="I6" s="22">
        <f t="shared" si="1"/>
        <v>3</v>
      </c>
      <c r="J6" s="7">
        <f t="shared" si="2"/>
        <v>9</v>
      </c>
      <c r="K6" s="7">
        <f t="shared" si="3"/>
        <v>31.17</v>
      </c>
      <c r="L6" s="10"/>
      <c r="M6" s="28"/>
      <c r="N6" s="8">
        <v>2</v>
      </c>
      <c r="O6" s="8"/>
    </row>
    <row r="7" spans="1:15" ht="12.75" customHeight="1">
      <c r="A7" s="14" t="s">
        <v>21</v>
      </c>
      <c r="B7" s="14" t="s">
        <v>53</v>
      </c>
      <c r="C7" s="9" t="s">
        <v>2</v>
      </c>
      <c r="D7" s="9"/>
      <c r="E7" s="40">
        <v>27</v>
      </c>
      <c r="F7" s="7">
        <v>51.34</v>
      </c>
      <c r="G7" s="7">
        <f t="shared" si="0"/>
        <v>24.340000000000003</v>
      </c>
      <c r="H7" s="22">
        <v>5</v>
      </c>
      <c r="I7" s="22">
        <f t="shared" si="1"/>
        <v>3</v>
      </c>
      <c r="J7" s="7">
        <f t="shared" si="2"/>
        <v>9</v>
      </c>
      <c r="K7" s="7">
        <f t="shared" si="3"/>
        <v>33.34</v>
      </c>
      <c r="L7" s="45"/>
      <c r="M7" s="25"/>
      <c r="N7" s="8">
        <v>3</v>
      </c>
      <c r="O7" s="8">
        <v>1</v>
      </c>
    </row>
    <row r="8" spans="1:15" ht="12.75" customHeight="1">
      <c r="A8" s="14" t="s">
        <v>11</v>
      </c>
      <c r="B8" s="14" t="s">
        <v>7</v>
      </c>
      <c r="C8" s="9" t="s">
        <v>2</v>
      </c>
      <c r="D8" s="9" t="s">
        <v>153</v>
      </c>
      <c r="E8" s="40">
        <v>17</v>
      </c>
      <c r="F8" s="7">
        <v>56.03</v>
      </c>
      <c r="G8" s="7">
        <f t="shared" si="0"/>
        <v>39.03</v>
      </c>
      <c r="H8" s="22">
        <v>8</v>
      </c>
      <c r="I8" s="22">
        <f t="shared" si="1"/>
        <v>0</v>
      </c>
      <c r="J8" s="7">
        <f t="shared" si="2"/>
        <v>0</v>
      </c>
      <c r="K8" s="7">
        <f t="shared" si="3"/>
        <v>39.03</v>
      </c>
      <c r="L8" s="10"/>
      <c r="M8" s="28"/>
      <c r="N8" s="8">
        <v>4</v>
      </c>
      <c r="O8" s="8">
        <v>2</v>
      </c>
    </row>
    <row r="9" spans="1:15" ht="12.75" customHeight="1">
      <c r="A9" s="13" t="s">
        <v>155</v>
      </c>
      <c r="B9" s="13" t="s">
        <v>170</v>
      </c>
      <c r="C9" s="9" t="s">
        <v>2</v>
      </c>
      <c r="D9" s="9">
        <v>2</v>
      </c>
      <c r="E9" s="40">
        <v>35</v>
      </c>
      <c r="F9" s="7">
        <v>59.3</v>
      </c>
      <c r="G9" s="7">
        <f t="shared" si="0"/>
        <v>24.299999999999997</v>
      </c>
      <c r="H9" s="22">
        <v>2</v>
      </c>
      <c r="I9" s="22">
        <f t="shared" si="1"/>
        <v>6</v>
      </c>
      <c r="J9" s="7">
        <f t="shared" si="2"/>
        <v>18</v>
      </c>
      <c r="K9" s="7">
        <f t="shared" si="3"/>
        <v>42.3</v>
      </c>
      <c r="L9" s="10"/>
      <c r="M9" s="25"/>
      <c r="N9" s="8">
        <v>5</v>
      </c>
      <c r="O9" s="8"/>
    </row>
    <row r="10" spans="1:15" ht="12.75" customHeight="1">
      <c r="A10" s="13" t="s">
        <v>71</v>
      </c>
      <c r="B10" s="13" t="s">
        <v>171</v>
      </c>
      <c r="C10" s="9" t="s">
        <v>2</v>
      </c>
      <c r="D10" s="9" t="s">
        <v>54</v>
      </c>
      <c r="E10" s="7">
        <v>45</v>
      </c>
      <c r="F10" s="7">
        <v>87.4</v>
      </c>
      <c r="G10" s="7">
        <f t="shared" si="0"/>
        <v>42.400000000000006</v>
      </c>
      <c r="H10" s="22">
        <v>7</v>
      </c>
      <c r="I10" s="22">
        <f t="shared" si="1"/>
        <v>1</v>
      </c>
      <c r="J10" s="7">
        <f t="shared" si="2"/>
        <v>3</v>
      </c>
      <c r="K10" s="7">
        <f t="shared" si="3"/>
        <v>45.400000000000006</v>
      </c>
      <c r="L10" s="10"/>
      <c r="M10" s="25"/>
      <c r="N10" s="8">
        <v>6</v>
      </c>
      <c r="O10" s="8"/>
    </row>
    <row r="11" spans="1:15" ht="12.75" customHeight="1">
      <c r="A11" s="14" t="s">
        <v>24</v>
      </c>
      <c r="B11" s="14" t="s">
        <v>23</v>
      </c>
      <c r="C11" s="9" t="s">
        <v>2</v>
      </c>
      <c r="D11" s="9"/>
      <c r="E11" s="40">
        <v>3</v>
      </c>
      <c r="F11" s="7">
        <v>41</v>
      </c>
      <c r="G11" s="7">
        <f t="shared" si="0"/>
        <v>38</v>
      </c>
      <c r="H11" s="22">
        <v>5</v>
      </c>
      <c r="I11" s="22">
        <f t="shared" si="1"/>
        <v>3</v>
      </c>
      <c r="J11" s="7">
        <f t="shared" si="2"/>
        <v>9</v>
      </c>
      <c r="K11" s="7">
        <f t="shared" si="3"/>
        <v>47</v>
      </c>
      <c r="L11" s="10"/>
      <c r="M11" s="28"/>
      <c r="N11" s="8">
        <v>7</v>
      </c>
      <c r="O11" s="8">
        <v>3</v>
      </c>
    </row>
    <row r="12" spans="1:15" ht="12.75" customHeight="1">
      <c r="A12" s="14" t="s">
        <v>111</v>
      </c>
      <c r="B12" s="14" t="s">
        <v>23</v>
      </c>
      <c r="C12" s="9" t="s">
        <v>2</v>
      </c>
      <c r="D12" s="9"/>
      <c r="E12" s="40">
        <v>43</v>
      </c>
      <c r="F12" s="7">
        <v>87.3</v>
      </c>
      <c r="G12" s="7">
        <f t="shared" si="0"/>
        <v>44.3</v>
      </c>
      <c r="H12" s="22">
        <v>7</v>
      </c>
      <c r="I12" s="22">
        <f t="shared" si="1"/>
        <v>1</v>
      </c>
      <c r="J12" s="7">
        <f t="shared" si="2"/>
        <v>3</v>
      </c>
      <c r="K12" s="7">
        <f t="shared" si="3"/>
        <v>47.3</v>
      </c>
      <c r="L12" s="21"/>
      <c r="M12" s="42"/>
      <c r="N12" s="8">
        <v>8</v>
      </c>
      <c r="O12" s="8">
        <v>4</v>
      </c>
    </row>
    <row r="13" spans="1:15" ht="12.75" customHeight="1">
      <c r="A13" s="13" t="s">
        <v>104</v>
      </c>
      <c r="B13" s="13" t="s">
        <v>15</v>
      </c>
      <c r="C13" s="9" t="s">
        <v>2</v>
      </c>
      <c r="D13" s="9"/>
      <c r="E13" s="40">
        <v>51</v>
      </c>
      <c r="F13" s="7">
        <v>90.45</v>
      </c>
      <c r="G13" s="7">
        <f t="shared" si="0"/>
        <v>39.45</v>
      </c>
      <c r="H13" s="22">
        <v>5</v>
      </c>
      <c r="I13" s="22">
        <f t="shared" si="1"/>
        <v>3</v>
      </c>
      <c r="J13" s="7">
        <f t="shared" si="2"/>
        <v>9</v>
      </c>
      <c r="K13" s="7">
        <f t="shared" si="3"/>
        <v>48.45</v>
      </c>
      <c r="L13" s="10"/>
      <c r="M13" s="25"/>
      <c r="N13" s="8">
        <v>9</v>
      </c>
      <c r="O13" s="8">
        <v>5</v>
      </c>
    </row>
    <row r="14" spans="1:15" ht="12.75" customHeight="1">
      <c r="A14" s="13" t="s">
        <v>62</v>
      </c>
      <c r="B14" s="13" t="s">
        <v>170</v>
      </c>
      <c r="C14" s="9" t="s">
        <v>2</v>
      </c>
      <c r="D14" s="9">
        <v>3</v>
      </c>
      <c r="E14" s="40">
        <v>75</v>
      </c>
      <c r="F14" s="7">
        <v>104.1</v>
      </c>
      <c r="G14" s="7">
        <f t="shared" si="0"/>
        <v>29.099999999999994</v>
      </c>
      <c r="H14" s="22">
        <v>1</v>
      </c>
      <c r="I14" s="22">
        <f t="shared" si="1"/>
        <v>7</v>
      </c>
      <c r="J14" s="7">
        <f t="shared" si="2"/>
        <v>21</v>
      </c>
      <c r="K14" s="7">
        <f t="shared" si="3"/>
        <v>50.099999999999994</v>
      </c>
      <c r="L14" s="10"/>
      <c r="M14" s="28"/>
      <c r="N14" s="8">
        <v>10</v>
      </c>
      <c r="O14" s="8"/>
    </row>
    <row r="15" spans="1:15" ht="12.75" customHeight="1">
      <c r="A15" s="13" t="s">
        <v>94</v>
      </c>
      <c r="B15" s="13" t="s">
        <v>6</v>
      </c>
      <c r="C15" s="9" t="s">
        <v>2</v>
      </c>
      <c r="D15" s="9"/>
      <c r="E15" s="40">
        <v>49</v>
      </c>
      <c r="F15" s="7">
        <v>90.45</v>
      </c>
      <c r="G15" s="7">
        <f t="shared" si="0"/>
        <v>41.45</v>
      </c>
      <c r="H15" s="22">
        <v>5</v>
      </c>
      <c r="I15" s="22">
        <f t="shared" si="1"/>
        <v>3</v>
      </c>
      <c r="J15" s="7">
        <f t="shared" si="2"/>
        <v>9</v>
      </c>
      <c r="K15" s="7">
        <f t="shared" si="3"/>
        <v>50.45</v>
      </c>
      <c r="L15" s="10"/>
      <c r="M15" s="28"/>
      <c r="N15" s="8">
        <v>11</v>
      </c>
      <c r="O15" s="8">
        <v>6</v>
      </c>
    </row>
    <row r="16" spans="1:15" ht="12.75" customHeight="1">
      <c r="A16" s="14" t="s">
        <v>117</v>
      </c>
      <c r="B16" s="14" t="s">
        <v>53</v>
      </c>
      <c r="C16" s="9" t="s">
        <v>2</v>
      </c>
      <c r="D16" s="9"/>
      <c r="E16" s="40">
        <v>47</v>
      </c>
      <c r="F16" s="7">
        <v>97.2</v>
      </c>
      <c r="G16" s="7">
        <f t="shared" si="0"/>
        <v>50.2</v>
      </c>
      <c r="H16" s="22">
        <v>7</v>
      </c>
      <c r="I16" s="22">
        <f t="shared" si="1"/>
        <v>1</v>
      </c>
      <c r="J16" s="7">
        <f t="shared" si="2"/>
        <v>3</v>
      </c>
      <c r="K16" s="7">
        <f t="shared" si="3"/>
        <v>53.2</v>
      </c>
      <c r="L16" s="10"/>
      <c r="M16" s="28"/>
      <c r="N16" s="8">
        <v>12</v>
      </c>
      <c r="O16" s="8">
        <v>7</v>
      </c>
    </row>
    <row r="17" spans="1:15" ht="12.75" customHeight="1">
      <c r="A17" s="14" t="s">
        <v>34</v>
      </c>
      <c r="B17" s="14" t="s">
        <v>9</v>
      </c>
      <c r="C17" s="9" t="s">
        <v>2</v>
      </c>
      <c r="D17" s="9"/>
      <c r="E17" s="40">
        <v>59</v>
      </c>
      <c r="F17" s="7">
        <v>99.05</v>
      </c>
      <c r="G17" s="7">
        <f t="shared" si="0"/>
        <v>40.05</v>
      </c>
      <c r="H17" s="22">
        <v>3</v>
      </c>
      <c r="I17" s="22">
        <f t="shared" si="1"/>
        <v>5</v>
      </c>
      <c r="J17" s="7">
        <f t="shared" si="2"/>
        <v>15</v>
      </c>
      <c r="K17" s="7">
        <f t="shared" si="3"/>
        <v>55.05</v>
      </c>
      <c r="L17" s="21"/>
      <c r="M17" s="42"/>
      <c r="N17" s="8">
        <v>13</v>
      </c>
      <c r="O17" s="8">
        <v>8</v>
      </c>
    </row>
    <row r="18" spans="1:15" ht="13.5" customHeight="1">
      <c r="A18" s="13" t="s">
        <v>41</v>
      </c>
      <c r="B18" s="13" t="s">
        <v>14</v>
      </c>
      <c r="C18" s="9" t="s">
        <v>2</v>
      </c>
      <c r="D18" s="9"/>
      <c r="E18" s="40">
        <v>1</v>
      </c>
      <c r="F18" s="7">
        <v>38.28</v>
      </c>
      <c r="G18" s="7">
        <f t="shared" si="0"/>
        <v>37.28</v>
      </c>
      <c r="H18" s="22">
        <v>1</v>
      </c>
      <c r="I18" s="22">
        <f t="shared" si="1"/>
        <v>7</v>
      </c>
      <c r="J18" s="7">
        <f t="shared" si="2"/>
        <v>21</v>
      </c>
      <c r="K18" s="7">
        <f t="shared" si="3"/>
        <v>58.28</v>
      </c>
      <c r="L18" s="10"/>
      <c r="M18" s="28"/>
      <c r="N18" s="8">
        <v>14</v>
      </c>
      <c r="O18" s="8">
        <v>9</v>
      </c>
    </row>
    <row r="19" spans="1:15" ht="12.75" customHeight="1">
      <c r="A19" s="14" t="s">
        <v>44</v>
      </c>
      <c r="B19" s="14" t="s">
        <v>7</v>
      </c>
      <c r="C19" s="9" t="s">
        <v>2</v>
      </c>
      <c r="D19" s="9"/>
      <c r="E19" s="40">
        <v>57</v>
      </c>
      <c r="F19" s="7">
        <v>106.2</v>
      </c>
      <c r="G19" s="7">
        <f t="shared" si="0"/>
        <v>49.2</v>
      </c>
      <c r="H19" s="22">
        <v>4</v>
      </c>
      <c r="I19" s="22">
        <f t="shared" si="1"/>
        <v>4</v>
      </c>
      <c r="J19" s="7">
        <f t="shared" si="2"/>
        <v>12</v>
      </c>
      <c r="K19" s="7">
        <f t="shared" si="3"/>
        <v>61.2</v>
      </c>
      <c r="L19" s="10"/>
      <c r="M19" s="28"/>
      <c r="N19" s="8">
        <v>15</v>
      </c>
      <c r="O19" s="8">
        <v>10</v>
      </c>
    </row>
    <row r="20" spans="1:15" ht="12.75" customHeight="1">
      <c r="A20" s="13" t="s">
        <v>39</v>
      </c>
      <c r="B20" s="13" t="s">
        <v>14</v>
      </c>
      <c r="C20" s="8" t="s">
        <v>2</v>
      </c>
      <c r="D20" s="8"/>
      <c r="E20" s="7">
        <v>21</v>
      </c>
      <c r="F20" s="7">
        <v>62.35</v>
      </c>
      <c r="G20" s="7">
        <f t="shared" si="0"/>
        <v>41.35</v>
      </c>
      <c r="H20" s="22">
        <v>1</v>
      </c>
      <c r="I20" s="22">
        <f t="shared" si="1"/>
        <v>7</v>
      </c>
      <c r="J20" s="7">
        <f t="shared" si="2"/>
        <v>21</v>
      </c>
      <c r="K20" s="7">
        <f t="shared" si="3"/>
        <v>62.35</v>
      </c>
      <c r="L20" s="10"/>
      <c r="M20" s="28"/>
      <c r="N20" s="8">
        <v>16</v>
      </c>
      <c r="O20" s="8">
        <v>11</v>
      </c>
    </row>
    <row r="21" spans="1:15" ht="13.5" customHeight="1">
      <c r="A21" s="13" t="s">
        <v>103</v>
      </c>
      <c r="B21" s="13" t="s">
        <v>15</v>
      </c>
      <c r="C21" s="8" t="s">
        <v>2</v>
      </c>
      <c r="D21" s="8"/>
      <c r="E21" s="7">
        <v>11</v>
      </c>
      <c r="F21" s="7">
        <v>52.35</v>
      </c>
      <c r="G21" s="7">
        <f t="shared" si="0"/>
        <v>41.35</v>
      </c>
      <c r="H21" s="22">
        <v>1</v>
      </c>
      <c r="I21" s="22">
        <f t="shared" si="1"/>
        <v>7</v>
      </c>
      <c r="J21" s="7">
        <f t="shared" si="2"/>
        <v>21</v>
      </c>
      <c r="K21" s="7">
        <f t="shared" si="3"/>
        <v>62.35</v>
      </c>
      <c r="L21" s="10"/>
      <c r="M21" s="28"/>
      <c r="N21" s="8">
        <v>17</v>
      </c>
      <c r="O21" s="8">
        <v>12</v>
      </c>
    </row>
    <row r="22" spans="1:15" ht="12.75" customHeight="1">
      <c r="A22" s="41" t="s">
        <v>110</v>
      </c>
      <c r="B22" s="41" t="s">
        <v>23</v>
      </c>
      <c r="C22" s="8" t="s">
        <v>2</v>
      </c>
      <c r="D22" s="8"/>
      <c r="E22" s="7">
        <v>23</v>
      </c>
      <c r="F22" s="7">
        <v>68.07</v>
      </c>
      <c r="G22" s="7">
        <f t="shared" si="0"/>
        <v>45.06999999999999</v>
      </c>
      <c r="H22" s="22">
        <v>1</v>
      </c>
      <c r="I22" s="22">
        <f t="shared" si="1"/>
        <v>7</v>
      </c>
      <c r="J22" s="7">
        <f t="shared" si="2"/>
        <v>21</v>
      </c>
      <c r="K22" s="7">
        <f t="shared" si="3"/>
        <v>66.07</v>
      </c>
      <c r="L22" s="10"/>
      <c r="M22" s="25"/>
      <c r="N22" s="8">
        <v>18</v>
      </c>
      <c r="O22" s="8">
        <v>13</v>
      </c>
    </row>
    <row r="23" spans="1:15" ht="12.75" customHeight="1">
      <c r="A23" s="41" t="s">
        <v>100</v>
      </c>
      <c r="B23" s="41" t="s">
        <v>9</v>
      </c>
      <c r="C23" s="8" t="s">
        <v>2</v>
      </c>
      <c r="D23" s="8"/>
      <c r="E23" s="7">
        <v>19</v>
      </c>
      <c r="F23" s="7">
        <v>70.51</v>
      </c>
      <c r="G23" s="7">
        <f t="shared" si="0"/>
        <v>51.510000000000005</v>
      </c>
      <c r="H23" s="22">
        <v>2</v>
      </c>
      <c r="I23" s="22">
        <f t="shared" si="1"/>
        <v>6</v>
      </c>
      <c r="J23" s="7">
        <f t="shared" si="2"/>
        <v>18</v>
      </c>
      <c r="K23" s="7">
        <f t="shared" si="3"/>
        <v>69.51</v>
      </c>
      <c r="L23" s="10"/>
      <c r="M23" s="28"/>
      <c r="N23" s="8">
        <v>19</v>
      </c>
      <c r="O23" s="8">
        <v>14</v>
      </c>
    </row>
    <row r="24" spans="1:15" ht="12.75" customHeight="1">
      <c r="A24" s="41" t="s">
        <v>10</v>
      </c>
      <c r="B24" s="41" t="s">
        <v>9</v>
      </c>
      <c r="C24" s="8" t="s">
        <v>2</v>
      </c>
      <c r="D24" s="8"/>
      <c r="E24" s="7">
        <v>39</v>
      </c>
      <c r="F24" s="7">
        <v>67.33</v>
      </c>
      <c r="G24" s="7">
        <f t="shared" si="0"/>
        <v>28.33</v>
      </c>
      <c r="H24" s="22">
        <v>0</v>
      </c>
      <c r="I24" s="22">
        <f t="shared" si="1"/>
        <v>8</v>
      </c>
      <c r="J24" s="7">
        <f t="shared" si="2"/>
        <v>24</v>
      </c>
      <c r="K24" s="7">
        <f t="shared" si="3"/>
        <v>52.33</v>
      </c>
      <c r="L24" s="10" t="s">
        <v>8</v>
      </c>
      <c r="M24" s="28" t="s">
        <v>50</v>
      </c>
      <c r="N24" s="8"/>
      <c r="O24" s="8"/>
    </row>
    <row r="25" spans="1:15" ht="13.5" customHeight="1">
      <c r="A25" s="13" t="s">
        <v>138</v>
      </c>
      <c r="B25" s="13" t="s">
        <v>6</v>
      </c>
      <c r="C25" s="8" t="s">
        <v>2</v>
      </c>
      <c r="D25" s="8"/>
      <c r="E25" s="7">
        <v>9</v>
      </c>
      <c r="F25" s="7">
        <v>39.35</v>
      </c>
      <c r="G25" s="7">
        <f t="shared" si="0"/>
        <v>30.35</v>
      </c>
      <c r="H25" s="22">
        <v>0</v>
      </c>
      <c r="I25" s="22">
        <f t="shared" si="1"/>
        <v>8</v>
      </c>
      <c r="J25" s="7">
        <f t="shared" si="2"/>
        <v>24</v>
      </c>
      <c r="K25" s="7">
        <f t="shared" si="3"/>
        <v>54.35</v>
      </c>
      <c r="L25" s="10" t="s">
        <v>8</v>
      </c>
      <c r="M25" s="28" t="s">
        <v>50</v>
      </c>
      <c r="N25" s="8"/>
      <c r="O25" s="8"/>
    </row>
    <row r="26" spans="1:15" ht="12.75" customHeight="1">
      <c r="A26" s="41" t="s">
        <v>22</v>
      </c>
      <c r="B26" s="41" t="s">
        <v>53</v>
      </c>
      <c r="C26" s="8" t="s">
        <v>2</v>
      </c>
      <c r="D26" s="8"/>
      <c r="E26" s="7">
        <v>7</v>
      </c>
      <c r="F26" s="7">
        <v>39.17</v>
      </c>
      <c r="G26" s="7">
        <f t="shared" si="0"/>
        <v>32.17</v>
      </c>
      <c r="H26" s="22">
        <v>0</v>
      </c>
      <c r="I26" s="22">
        <f t="shared" si="1"/>
        <v>8</v>
      </c>
      <c r="J26" s="7">
        <f t="shared" si="2"/>
        <v>24</v>
      </c>
      <c r="K26" s="7">
        <f t="shared" si="3"/>
        <v>56.17</v>
      </c>
      <c r="L26" s="10" t="s">
        <v>8</v>
      </c>
      <c r="M26" s="28" t="s">
        <v>50</v>
      </c>
      <c r="N26" s="8"/>
      <c r="O26" s="8"/>
    </row>
    <row r="27" spans="1:15" ht="12.75" customHeight="1">
      <c r="A27" s="41" t="s">
        <v>176</v>
      </c>
      <c r="B27" s="41" t="s">
        <v>6</v>
      </c>
      <c r="C27" s="8" t="s">
        <v>2</v>
      </c>
      <c r="D27" s="8"/>
      <c r="E27" s="7">
        <v>29</v>
      </c>
      <c r="F27" s="7">
        <v>61.3</v>
      </c>
      <c r="G27" s="7">
        <f t="shared" si="0"/>
        <v>32.3</v>
      </c>
      <c r="H27" s="22">
        <v>0</v>
      </c>
      <c r="I27" s="22">
        <f t="shared" si="1"/>
        <v>8</v>
      </c>
      <c r="J27" s="7">
        <f t="shared" si="2"/>
        <v>24</v>
      </c>
      <c r="K27" s="7">
        <f t="shared" si="3"/>
        <v>56.3</v>
      </c>
      <c r="L27" s="10" t="s">
        <v>8</v>
      </c>
      <c r="M27" s="28" t="s">
        <v>50</v>
      </c>
      <c r="N27" s="8"/>
      <c r="O27" s="8"/>
    </row>
    <row r="28" spans="1:15" ht="12.75" customHeight="1">
      <c r="A28" s="13" t="s">
        <v>105</v>
      </c>
      <c r="B28" s="13" t="s">
        <v>15</v>
      </c>
      <c r="C28" s="8" t="s">
        <v>2</v>
      </c>
      <c r="D28" s="8"/>
      <c r="E28" s="7">
        <v>71</v>
      </c>
      <c r="F28" s="7">
        <v>106.55</v>
      </c>
      <c r="G28" s="7">
        <f t="shared" si="0"/>
        <v>35.55</v>
      </c>
      <c r="H28" s="22">
        <v>0</v>
      </c>
      <c r="I28" s="22">
        <f t="shared" si="1"/>
        <v>8</v>
      </c>
      <c r="J28" s="7">
        <f t="shared" si="2"/>
        <v>24</v>
      </c>
      <c r="K28" s="7">
        <f t="shared" si="3"/>
        <v>59.55</v>
      </c>
      <c r="L28" s="10" t="s">
        <v>8</v>
      </c>
      <c r="M28" s="28" t="s">
        <v>50</v>
      </c>
      <c r="N28" s="8"/>
      <c r="O28" s="8"/>
    </row>
    <row r="29" spans="1:15" ht="12.75" customHeight="1">
      <c r="A29" s="41" t="s">
        <v>25</v>
      </c>
      <c r="B29" s="41" t="s">
        <v>23</v>
      </c>
      <c r="C29" s="8" t="s">
        <v>2</v>
      </c>
      <c r="D29" s="8"/>
      <c r="E29" s="7">
        <v>63</v>
      </c>
      <c r="F29" s="7">
        <v>99.07</v>
      </c>
      <c r="G29" s="7">
        <f t="shared" si="0"/>
        <v>36.06999999999999</v>
      </c>
      <c r="H29" s="22">
        <v>0</v>
      </c>
      <c r="I29" s="22">
        <f t="shared" si="1"/>
        <v>8</v>
      </c>
      <c r="J29" s="7">
        <f t="shared" si="2"/>
        <v>24</v>
      </c>
      <c r="K29" s="7">
        <f t="shared" si="3"/>
        <v>60.06999999999999</v>
      </c>
      <c r="L29" s="10" t="s">
        <v>8</v>
      </c>
      <c r="M29" s="28" t="s">
        <v>50</v>
      </c>
      <c r="N29" s="8"/>
      <c r="O29" s="8"/>
    </row>
    <row r="30" spans="1:15" ht="12.75" customHeight="1">
      <c r="A30" s="13" t="s">
        <v>95</v>
      </c>
      <c r="B30" s="13" t="s">
        <v>6</v>
      </c>
      <c r="C30" s="8" t="s">
        <v>2</v>
      </c>
      <c r="D30" s="8"/>
      <c r="E30" s="7">
        <v>69</v>
      </c>
      <c r="F30" s="7">
        <v>105.52</v>
      </c>
      <c r="G30" s="7">
        <f t="shared" si="0"/>
        <v>36.519999999999996</v>
      </c>
      <c r="H30" s="22">
        <v>0</v>
      </c>
      <c r="I30" s="22">
        <f t="shared" si="1"/>
        <v>8</v>
      </c>
      <c r="J30" s="7">
        <f t="shared" si="2"/>
        <v>24</v>
      </c>
      <c r="K30" s="7">
        <f t="shared" si="3"/>
        <v>60.519999999999996</v>
      </c>
      <c r="L30" s="10" t="s">
        <v>8</v>
      </c>
      <c r="M30" s="28" t="s">
        <v>50</v>
      </c>
      <c r="N30" s="8"/>
      <c r="O30" s="8"/>
    </row>
    <row r="31" spans="1:15" ht="12.75" customHeight="1">
      <c r="A31" s="13" t="s">
        <v>27</v>
      </c>
      <c r="B31" s="13" t="s">
        <v>15</v>
      </c>
      <c r="C31" s="8" t="s">
        <v>2</v>
      </c>
      <c r="D31" s="8" t="s">
        <v>66</v>
      </c>
      <c r="E31" s="7">
        <v>31</v>
      </c>
      <c r="F31" s="7">
        <v>73.05</v>
      </c>
      <c r="G31" s="7">
        <f t="shared" si="0"/>
        <v>42.05</v>
      </c>
      <c r="H31" s="22">
        <v>0</v>
      </c>
      <c r="I31" s="22">
        <f t="shared" si="1"/>
        <v>8</v>
      </c>
      <c r="J31" s="7">
        <f t="shared" si="2"/>
        <v>24</v>
      </c>
      <c r="K31" s="7">
        <f t="shared" si="3"/>
        <v>66.05</v>
      </c>
      <c r="L31" s="10" t="s">
        <v>8</v>
      </c>
      <c r="M31" s="28" t="s">
        <v>50</v>
      </c>
      <c r="N31" s="8"/>
      <c r="O31" s="8"/>
    </row>
    <row r="32" spans="1:15" ht="12.75" customHeight="1">
      <c r="A32" s="41" t="s">
        <v>40</v>
      </c>
      <c r="B32" s="41" t="s">
        <v>53</v>
      </c>
      <c r="C32" s="8" t="s">
        <v>2</v>
      </c>
      <c r="D32" s="8"/>
      <c r="E32" s="7">
        <v>67</v>
      </c>
      <c r="F32" s="7">
        <v>111.05</v>
      </c>
      <c r="G32" s="7">
        <f t="shared" si="0"/>
        <v>44.05</v>
      </c>
      <c r="H32" s="22">
        <v>0</v>
      </c>
      <c r="I32" s="22">
        <f t="shared" si="1"/>
        <v>8</v>
      </c>
      <c r="J32" s="7">
        <f t="shared" si="2"/>
        <v>24</v>
      </c>
      <c r="K32" s="7">
        <f t="shared" si="3"/>
        <v>68.05</v>
      </c>
      <c r="L32" s="10" t="s">
        <v>8</v>
      </c>
      <c r="M32" s="28" t="s">
        <v>50</v>
      </c>
      <c r="N32" s="8"/>
      <c r="O32" s="8"/>
    </row>
    <row r="33" spans="1:15" ht="12.75" customHeight="1">
      <c r="A33" s="13" t="s">
        <v>72</v>
      </c>
      <c r="B33" s="13" t="s">
        <v>171</v>
      </c>
      <c r="C33" s="8" t="s">
        <v>2</v>
      </c>
      <c r="D33" s="8" t="s">
        <v>54</v>
      </c>
      <c r="E33" s="7">
        <v>65</v>
      </c>
      <c r="F33" s="7">
        <v>111</v>
      </c>
      <c r="G33" s="7">
        <f t="shared" si="0"/>
        <v>46</v>
      </c>
      <c r="H33" s="22">
        <v>0</v>
      </c>
      <c r="I33" s="22">
        <f t="shared" si="1"/>
        <v>8</v>
      </c>
      <c r="J33" s="7">
        <f t="shared" si="2"/>
        <v>24</v>
      </c>
      <c r="K33" s="7">
        <f t="shared" si="3"/>
        <v>70</v>
      </c>
      <c r="L33" s="10" t="s">
        <v>8</v>
      </c>
      <c r="M33" s="28" t="s">
        <v>50</v>
      </c>
      <c r="N33" s="8"/>
      <c r="O33" s="8"/>
    </row>
    <row r="34" spans="1:15" ht="13.5" customHeight="1">
      <c r="A34" s="13" t="s">
        <v>69</v>
      </c>
      <c r="B34" s="13" t="s">
        <v>171</v>
      </c>
      <c r="C34" s="8" t="s">
        <v>2</v>
      </c>
      <c r="D34" s="8" t="s">
        <v>54</v>
      </c>
      <c r="E34" s="7">
        <v>5</v>
      </c>
      <c r="F34" s="7">
        <v>59.12</v>
      </c>
      <c r="G34" s="7">
        <f t="shared" si="0"/>
        <v>54.12</v>
      </c>
      <c r="H34" s="22">
        <v>0</v>
      </c>
      <c r="I34" s="22">
        <f t="shared" si="1"/>
        <v>8</v>
      </c>
      <c r="J34" s="7">
        <f t="shared" si="2"/>
        <v>24</v>
      </c>
      <c r="K34" s="7">
        <f t="shared" si="3"/>
        <v>78.12</v>
      </c>
      <c r="L34" s="10" t="s">
        <v>8</v>
      </c>
      <c r="M34" s="28" t="s">
        <v>50</v>
      </c>
      <c r="N34" s="8"/>
      <c r="O34" s="8"/>
    </row>
    <row r="35" spans="1:15" ht="12.75" customHeight="1">
      <c r="A35" s="13" t="s">
        <v>38</v>
      </c>
      <c r="B35" s="13" t="s">
        <v>14</v>
      </c>
      <c r="C35" s="8" t="s">
        <v>2</v>
      </c>
      <c r="D35" s="8"/>
      <c r="E35" s="7">
        <v>61</v>
      </c>
      <c r="F35" s="7">
        <v>125</v>
      </c>
      <c r="G35" s="7">
        <f t="shared" si="0"/>
        <v>64</v>
      </c>
      <c r="H35" s="22">
        <v>0</v>
      </c>
      <c r="I35" s="22">
        <f t="shared" si="1"/>
        <v>8</v>
      </c>
      <c r="J35" s="7">
        <f t="shared" si="2"/>
        <v>24</v>
      </c>
      <c r="K35" s="7">
        <f t="shared" si="3"/>
        <v>88</v>
      </c>
      <c r="L35" s="10" t="s">
        <v>8</v>
      </c>
      <c r="M35" s="28" t="s">
        <v>50</v>
      </c>
      <c r="N35" s="13"/>
      <c r="O35" s="8"/>
    </row>
    <row r="36" spans="1:15" ht="12.75" customHeight="1">
      <c r="A36" s="13" t="s">
        <v>70</v>
      </c>
      <c r="B36" s="13" t="s">
        <v>171</v>
      </c>
      <c r="C36" s="8" t="s">
        <v>2</v>
      </c>
      <c r="D36" s="8" t="s">
        <v>54</v>
      </c>
      <c r="E36" s="7">
        <v>25</v>
      </c>
      <c r="F36" s="7">
        <v>95.06</v>
      </c>
      <c r="G36" s="7">
        <f t="shared" si="0"/>
        <v>70.06</v>
      </c>
      <c r="H36" s="22">
        <v>0</v>
      </c>
      <c r="I36" s="22">
        <f t="shared" si="1"/>
        <v>8</v>
      </c>
      <c r="J36" s="7">
        <f t="shared" si="2"/>
        <v>24</v>
      </c>
      <c r="K36" s="7">
        <f t="shared" si="3"/>
        <v>94.06</v>
      </c>
      <c r="L36" s="10" t="s">
        <v>8</v>
      </c>
      <c r="M36" s="28" t="s">
        <v>13</v>
      </c>
      <c r="N36" s="8"/>
      <c r="O36" s="8"/>
    </row>
    <row r="37" spans="1:15" ht="12.75" customHeight="1">
      <c r="A37" s="13" t="s">
        <v>64</v>
      </c>
      <c r="B37" s="13" t="s">
        <v>170</v>
      </c>
      <c r="C37" s="8" t="s">
        <v>3</v>
      </c>
      <c r="D37" s="8">
        <v>2</v>
      </c>
      <c r="E37" s="7">
        <v>56</v>
      </c>
      <c r="F37" s="7">
        <v>79.53</v>
      </c>
      <c r="G37" s="7">
        <f aca="true" t="shared" si="4" ref="G37:G61">F37-E37</f>
        <v>23.53</v>
      </c>
      <c r="H37" s="22">
        <v>3</v>
      </c>
      <c r="I37" s="22">
        <f aca="true" t="shared" si="5" ref="I37:I61">8-H37</f>
        <v>5</v>
      </c>
      <c r="J37" s="7">
        <f aca="true" t="shared" si="6" ref="J37:J61">3*I37</f>
        <v>15</v>
      </c>
      <c r="K37" s="7">
        <f aca="true" t="shared" si="7" ref="K37:K61">G37+J37</f>
        <v>38.53</v>
      </c>
      <c r="L37" s="10"/>
      <c r="M37" s="28"/>
      <c r="N37" s="8">
        <v>1</v>
      </c>
      <c r="O37" s="8"/>
    </row>
    <row r="38" spans="1:15" ht="12.75" customHeight="1">
      <c r="A38" s="41" t="s">
        <v>121</v>
      </c>
      <c r="B38" s="41" t="s">
        <v>53</v>
      </c>
      <c r="C38" s="8" t="s">
        <v>3</v>
      </c>
      <c r="D38" s="8"/>
      <c r="E38" s="7">
        <v>68</v>
      </c>
      <c r="F38" s="7">
        <v>100.38</v>
      </c>
      <c r="G38" s="7">
        <f t="shared" si="4"/>
        <v>32.379999999999995</v>
      </c>
      <c r="H38" s="22">
        <v>3</v>
      </c>
      <c r="I38" s="22">
        <f t="shared" si="5"/>
        <v>5</v>
      </c>
      <c r="J38" s="7">
        <f t="shared" si="6"/>
        <v>15</v>
      </c>
      <c r="K38" s="7">
        <f t="shared" si="7"/>
        <v>47.379999999999995</v>
      </c>
      <c r="L38" s="10"/>
      <c r="M38" s="28"/>
      <c r="N38" s="8">
        <v>2</v>
      </c>
      <c r="O38" s="8">
        <v>1</v>
      </c>
    </row>
    <row r="39" spans="1:15" ht="12.75" customHeight="1">
      <c r="A39" s="41" t="s">
        <v>136</v>
      </c>
      <c r="B39" s="41" t="s">
        <v>7</v>
      </c>
      <c r="C39" s="8" t="s">
        <v>3</v>
      </c>
      <c r="D39" s="8">
        <v>3</v>
      </c>
      <c r="E39" s="7">
        <v>78</v>
      </c>
      <c r="F39" s="7">
        <v>122.45</v>
      </c>
      <c r="G39" s="7">
        <f t="shared" si="4"/>
        <v>44.45</v>
      </c>
      <c r="H39" s="22">
        <v>7</v>
      </c>
      <c r="I39" s="22">
        <f t="shared" si="5"/>
        <v>1</v>
      </c>
      <c r="J39" s="7">
        <f t="shared" si="6"/>
        <v>3</v>
      </c>
      <c r="K39" s="7">
        <f t="shared" si="7"/>
        <v>47.45</v>
      </c>
      <c r="L39" s="21"/>
      <c r="M39" s="42"/>
      <c r="N39" s="8">
        <v>3</v>
      </c>
      <c r="O39" s="8">
        <v>2</v>
      </c>
    </row>
    <row r="40" spans="1:15" ht="12.75" customHeight="1">
      <c r="A40" s="41" t="s">
        <v>120</v>
      </c>
      <c r="B40" s="41" t="s">
        <v>53</v>
      </c>
      <c r="C40" s="8" t="s">
        <v>3</v>
      </c>
      <c r="D40" s="8"/>
      <c r="E40" s="7">
        <v>48</v>
      </c>
      <c r="F40" s="7">
        <v>91.42</v>
      </c>
      <c r="G40" s="7">
        <f t="shared" si="4"/>
        <v>43.42</v>
      </c>
      <c r="H40" s="22">
        <v>2</v>
      </c>
      <c r="I40" s="22">
        <f t="shared" si="5"/>
        <v>6</v>
      </c>
      <c r="J40" s="7">
        <f t="shared" si="6"/>
        <v>18</v>
      </c>
      <c r="K40" s="7">
        <f t="shared" si="7"/>
        <v>61.42</v>
      </c>
      <c r="L40" s="10"/>
      <c r="M40" s="28"/>
      <c r="N40" s="8">
        <v>4</v>
      </c>
      <c r="O40" s="8">
        <v>3</v>
      </c>
    </row>
    <row r="41" spans="1:15" ht="12.75" customHeight="1">
      <c r="A41" s="41" t="s">
        <v>135</v>
      </c>
      <c r="B41" s="41" t="s">
        <v>7</v>
      </c>
      <c r="C41" s="8" t="s">
        <v>3</v>
      </c>
      <c r="D41" s="8"/>
      <c r="E41" s="7">
        <v>18</v>
      </c>
      <c r="F41" s="7">
        <v>70.44</v>
      </c>
      <c r="G41" s="7">
        <f t="shared" si="4"/>
        <v>52.44</v>
      </c>
      <c r="H41" s="22">
        <v>5</v>
      </c>
      <c r="I41" s="22">
        <f t="shared" si="5"/>
        <v>3</v>
      </c>
      <c r="J41" s="7">
        <f t="shared" si="6"/>
        <v>9</v>
      </c>
      <c r="K41" s="7">
        <f t="shared" si="7"/>
        <v>61.44</v>
      </c>
      <c r="L41" s="10"/>
      <c r="M41" s="28"/>
      <c r="N41" s="8">
        <v>5</v>
      </c>
      <c r="O41" s="8">
        <v>4</v>
      </c>
    </row>
    <row r="42" spans="1:15" ht="12.75" customHeight="1">
      <c r="A42" s="13" t="s">
        <v>92</v>
      </c>
      <c r="B42" s="13" t="s">
        <v>170</v>
      </c>
      <c r="C42" s="8" t="s">
        <v>3</v>
      </c>
      <c r="D42" s="8">
        <v>1</v>
      </c>
      <c r="E42" s="7">
        <v>36</v>
      </c>
      <c r="F42" s="7">
        <v>82.3</v>
      </c>
      <c r="G42" s="7">
        <f t="shared" si="4"/>
        <v>46.3</v>
      </c>
      <c r="H42" s="22">
        <v>1</v>
      </c>
      <c r="I42" s="22">
        <f t="shared" si="5"/>
        <v>7</v>
      </c>
      <c r="J42" s="7">
        <f t="shared" si="6"/>
        <v>21</v>
      </c>
      <c r="K42" s="7">
        <f t="shared" si="7"/>
        <v>67.3</v>
      </c>
      <c r="L42" s="10"/>
      <c r="M42" s="28"/>
      <c r="N42" s="8">
        <v>6</v>
      </c>
      <c r="O42" s="8"/>
    </row>
    <row r="43" spans="1:15" ht="12.75" customHeight="1">
      <c r="A43" s="41" t="s">
        <v>12</v>
      </c>
      <c r="B43" s="41" t="s">
        <v>7</v>
      </c>
      <c r="C43" s="8" t="s">
        <v>3</v>
      </c>
      <c r="D43" s="8" t="s">
        <v>66</v>
      </c>
      <c r="E43" s="7">
        <v>34</v>
      </c>
      <c r="F43" s="7">
        <v>85.07</v>
      </c>
      <c r="G43" s="7">
        <f t="shared" si="4"/>
        <v>51.06999999999999</v>
      </c>
      <c r="H43" s="22">
        <v>2</v>
      </c>
      <c r="I43" s="22">
        <f t="shared" si="5"/>
        <v>6</v>
      </c>
      <c r="J43" s="7">
        <f t="shared" si="6"/>
        <v>18</v>
      </c>
      <c r="K43" s="7">
        <f t="shared" si="7"/>
        <v>69.07</v>
      </c>
      <c r="L43" s="10"/>
      <c r="M43" s="28"/>
      <c r="N43" s="8">
        <v>7</v>
      </c>
      <c r="O43" s="8">
        <v>5</v>
      </c>
    </row>
    <row r="44" spans="1:15" ht="13.5" customHeight="1">
      <c r="A44" s="13" t="s">
        <v>106</v>
      </c>
      <c r="B44" s="13" t="s">
        <v>15</v>
      </c>
      <c r="C44" s="8" t="s">
        <v>3</v>
      </c>
      <c r="D44" s="8"/>
      <c r="E44" s="7">
        <v>72</v>
      </c>
      <c r="F44" s="7">
        <v>126.15</v>
      </c>
      <c r="G44" s="7">
        <f t="shared" si="4"/>
        <v>54.150000000000006</v>
      </c>
      <c r="H44" s="22">
        <v>3</v>
      </c>
      <c r="I44" s="22">
        <f t="shared" si="5"/>
        <v>5</v>
      </c>
      <c r="J44" s="7">
        <f t="shared" si="6"/>
        <v>15</v>
      </c>
      <c r="K44" s="7">
        <f t="shared" si="7"/>
        <v>69.15</v>
      </c>
      <c r="L44" s="10"/>
      <c r="M44" s="28"/>
      <c r="N44" s="8">
        <v>8</v>
      </c>
      <c r="O44" s="8">
        <v>6</v>
      </c>
    </row>
    <row r="45" spans="1:15" ht="12.75" customHeight="1">
      <c r="A45" s="13" t="s">
        <v>89</v>
      </c>
      <c r="B45" s="13" t="s">
        <v>14</v>
      </c>
      <c r="C45" s="8" t="s">
        <v>3</v>
      </c>
      <c r="D45" s="8"/>
      <c r="E45" s="7">
        <v>2</v>
      </c>
      <c r="F45" s="7">
        <v>36.07</v>
      </c>
      <c r="G45" s="7">
        <f t="shared" si="4"/>
        <v>34.07</v>
      </c>
      <c r="H45" s="22">
        <v>0</v>
      </c>
      <c r="I45" s="22">
        <f t="shared" si="5"/>
        <v>8</v>
      </c>
      <c r="J45" s="7">
        <f t="shared" si="6"/>
        <v>24</v>
      </c>
      <c r="K45" s="7">
        <f t="shared" si="7"/>
        <v>58.07</v>
      </c>
      <c r="L45" s="10" t="s">
        <v>8</v>
      </c>
      <c r="M45" s="28" t="s">
        <v>159</v>
      </c>
      <c r="N45" s="13"/>
      <c r="O45" s="8"/>
    </row>
    <row r="46" spans="1:15" ht="12.75" customHeight="1">
      <c r="A46" s="41" t="s">
        <v>26</v>
      </c>
      <c r="B46" s="41" t="s">
        <v>23</v>
      </c>
      <c r="C46" s="8" t="s">
        <v>3</v>
      </c>
      <c r="D46" s="8"/>
      <c r="E46" s="7">
        <v>64</v>
      </c>
      <c r="F46" s="7">
        <v>105.45</v>
      </c>
      <c r="G46" s="7">
        <f t="shared" si="4"/>
        <v>41.45</v>
      </c>
      <c r="H46" s="22">
        <v>0</v>
      </c>
      <c r="I46" s="22">
        <f t="shared" si="5"/>
        <v>8</v>
      </c>
      <c r="J46" s="7">
        <f t="shared" si="6"/>
        <v>24</v>
      </c>
      <c r="K46" s="7">
        <f t="shared" si="7"/>
        <v>65.45</v>
      </c>
      <c r="L46" s="10" t="s">
        <v>8</v>
      </c>
      <c r="M46" s="28" t="s">
        <v>50</v>
      </c>
      <c r="N46" s="8"/>
      <c r="O46" s="8"/>
    </row>
    <row r="47" spans="1:15" ht="12.75" customHeight="1">
      <c r="A47" s="13" t="s">
        <v>63</v>
      </c>
      <c r="B47" s="13" t="s">
        <v>170</v>
      </c>
      <c r="C47" s="8" t="s">
        <v>3</v>
      </c>
      <c r="D47" s="8">
        <v>3</v>
      </c>
      <c r="E47" s="7">
        <v>16</v>
      </c>
      <c r="F47" s="7">
        <v>58</v>
      </c>
      <c r="G47" s="7">
        <f t="shared" si="4"/>
        <v>42</v>
      </c>
      <c r="H47" s="22">
        <v>0</v>
      </c>
      <c r="I47" s="22">
        <f t="shared" si="5"/>
        <v>8</v>
      </c>
      <c r="J47" s="7">
        <f t="shared" si="6"/>
        <v>24</v>
      </c>
      <c r="K47" s="7">
        <f t="shared" si="7"/>
        <v>66</v>
      </c>
      <c r="L47" s="10" t="s">
        <v>8</v>
      </c>
      <c r="M47" s="28" t="s">
        <v>50</v>
      </c>
      <c r="N47" s="8"/>
      <c r="O47" s="8"/>
    </row>
    <row r="48" spans="1:15" ht="13.5" customHeight="1">
      <c r="A48" s="13" t="s">
        <v>99</v>
      </c>
      <c r="B48" s="13" t="s">
        <v>6</v>
      </c>
      <c r="C48" s="8" t="s">
        <v>3</v>
      </c>
      <c r="D48" s="8"/>
      <c r="E48" s="7">
        <v>70</v>
      </c>
      <c r="F48" s="7">
        <v>114</v>
      </c>
      <c r="G48" s="7">
        <f t="shared" si="4"/>
        <v>44</v>
      </c>
      <c r="H48" s="22">
        <v>0</v>
      </c>
      <c r="I48" s="22">
        <f t="shared" si="5"/>
        <v>8</v>
      </c>
      <c r="J48" s="7">
        <f t="shared" si="6"/>
        <v>24</v>
      </c>
      <c r="K48" s="7">
        <f t="shared" si="7"/>
        <v>68</v>
      </c>
      <c r="L48" s="10" t="s">
        <v>8</v>
      </c>
      <c r="M48" s="28" t="s">
        <v>50</v>
      </c>
      <c r="N48" s="8"/>
      <c r="O48" s="8"/>
    </row>
    <row r="49" spans="1:15" ht="12.75" customHeight="1">
      <c r="A49" s="41" t="s">
        <v>119</v>
      </c>
      <c r="B49" s="41" t="s">
        <v>53</v>
      </c>
      <c r="C49" s="8" t="s">
        <v>3</v>
      </c>
      <c r="D49" s="8"/>
      <c r="E49" s="7">
        <v>28</v>
      </c>
      <c r="F49" s="7">
        <v>73.05</v>
      </c>
      <c r="G49" s="7">
        <f t="shared" si="4"/>
        <v>45.05</v>
      </c>
      <c r="H49" s="22">
        <v>0</v>
      </c>
      <c r="I49" s="22">
        <f t="shared" si="5"/>
        <v>8</v>
      </c>
      <c r="J49" s="7">
        <f t="shared" si="6"/>
        <v>24</v>
      </c>
      <c r="K49" s="7">
        <f t="shared" si="7"/>
        <v>69.05</v>
      </c>
      <c r="L49" s="10" t="s">
        <v>8</v>
      </c>
      <c r="M49" s="28" t="s">
        <v>50</v>
      </c>
      <c r="N49" s="8"/>
      <c r="O49" s="8"/>
    </row>
    <row r="50" spans="1:15" ht="12.75" customHeight="1">
      <c r="A50" s="13" t="s">
        <v>90</v>
      </c>
      <c r="B50" s="13" t="s">
        <v>14</v>
      </c>
      <c r="C50" s="8" t="s">
        <v>3</v>
      </c>
      <c r="D50" s="8"/>
      <c r="E50" s="7">
        <v>22</v>
      </c>
      <c r="F50" s="7">
        <v>75.03</v>
      </c>
      <c r="G50" s="7">
        <f t="shared" si="4"/>
        <v>53.03</v>
      </c>
      <c r="H50" s="22">
        <v>0</v>
      </c>
      <c r="I50" s="22">
        <f t="shared" si="5"/>
        <v>8</v>
      </c>
      <c r="J50" s="7">
        <f t="shared" si="6"/>
        <v>24</v>
      </c>
      <c r="K50" s="7">
        <f t="shared" si="7"/>
        <v>77.03</v>
      </c>
      <c r="L50" s="10" t="s">
        <v>8</v>
      </c>
      <c r="M50" s="28" t="s">
        <v>50</v>
      </c>
      <c r="N50" s="13"/>
      <c r="O50" s="8"/>
    </row>
    <row r="51" spans="1:15" ht="12.75" customHeight="1">
      <c r="A51" s="13" t="s">
        <v>96</v>
      </c>
      <c r="B51" s="13" t="s">
        <v>6</v>
      </c>
      <c r="C51" s="8" t="s">
        <v>3</v>
      </c>
      <c r="D51" s="8"/>
      <c r="E51" s="7">
        <v>10</v>
      </c>
      <c r="F51" s="7">
        <v>63.5</v>
      </c>
      <c r="G51" s="7">
        <f t="shared" si="4"/>
        <v>53.5</v>
      </c>
      <c r="H51" s="22">
        <v>0</v>
      </c>
      <c r="I51" s="22">
        <f t="shared" si="5"/>
        <v>8</v>
      </c>
      <c r="J51" s="7">
        <f t="shared" si="6"/>
        <v>24</v>
      </c>
      <c r="K51" s="7">
        <f t="shared" si="7"/>
        <v>77.5</v>
      </c>
      <c r="L51" s="10" t="s">
        <v>8</v>
      </c>
      <c r="M51" s="28" t="s">
        <v>50</v>
      </c>
      <c r="N51" s="8"/>
      <c r="O51" s="8"/>
    </row>
    <row r="52" spans="1:15" ht="12.75" customHeight="1">
      <c r="A52" s="41" t="s">
        <v>118</v>
      </c>
      <c r="B52" s="41" t="s">
        <v>53</v>
      </c>
      <c r="C52" s="8" t="s">
        <v>3</v>
      </c>
      <c r="D52" s="8"/>
      <c r="E52" s="7">
        <v>8</v>
      </c>
      <c r="F52" s="7">
        <v>61.53</v>
      </c>
      <c r="G52" s="7">
        <f t="shared" si="4"/>
        <v>53.53</v>
      </c>
      <c r="H52" s="22">
        <v>0</v>
      </c>
      <c r="I52" s="22">
        <f t="shared" si="5"/>
        <v>8</v>
      </c>
      <c r="J52" s="7">
        <f t="shared" si="6"/>
        <v>24</v>
      </c>
      <c r="K52" s="7">
        <f t="shared" si="7"/>
        <v>77.53</v>
      </c>
      <c r="L52" s="10" t="s">
        <v>8</v>
      </c>
      <c r="M52" s="28" t="s">
        <v>154</v>
      </c>
      <c r="N52" s="8"/>
      <c r="O52" s="8"/>
    </row>
    <row r="53" spans="1:15" ht="12.75" customHeight="1">
      <c r="A53" s="13" t="s">
        <v>74</v>
      </c>
      <c r="B53" s="13" t="s">
        <v>171</v>
      </c>
      <c r="C53" s="8" t="s">
        <v>3</v>
      </c>
      <c r="D53" s="8" t="s">
        <v>54</v>
      </c>
      <c r="E53" s="7">
        <v>26</v>
      </c>
      <c r="F53" s="7">
        <v>86.2</v>
      </c>
      <c r="G53" s="7">
        <f t="shared" si="4"/>
        <v>60.2</v>
      </c>
      <c r="H53" s="22">
        <v>2</v>
      </c>
      <c r="I53" s="22">
        <f t="shared" si="5"/>
        <v>6</v>
      </c>
      <c r="J53" s="7">
        <f t="shared" si="6"/>
        <v>18</v>
      </c>
      <c r="K53" s="7">
        <f t="shared" si="7"/>
        <v>78.2</v>
      </c>
      <c r="L53" s="10" t="s">
        <v>8</v>
      </c>
      <c r="M53" s="28" t="s">
        <v>13</v>
      </c>
      <c r="N53" s="8"/>
      <c r="O53" s="8"/>
    </row>
    <row r="54" spans="1:15" ht="13.5" customHeight="1">
      <c r="A54" s="13" t="s">
        <v>91</v>
      </c>
      <c r="B54" s="13" t="s">
        <v>14</v>
      </c>
      <c r="C54" s="8" t="s">
        <v>3</v>
      </c>
      <c r="D54" s="8"/>
      <c r="E54" s="7">
        <v>62</v>
      </c>
      <c r="F54" s="7">
        <v>119.2</v>
      </c>
      <c r="G54" s="7">
        <f t="shared" si="4"/>
        <v>57.2</v>
      </c>
      <c r="H54" s="22">
        <v>0</v>
      </c>
      <c r="I54" s="22">
        <f t="shared" si="5"/>
        <v>8</v>
      </c>
      <c r="J54" s="7">
        <f t="shared" si="6"/>
        <v>24</v>
      </c>
      <c r="K54" s="7">
        <f t="shared" si="7"/>
        <v>81.2</v>
      </c>
      <c r="L54" s="10" t="s">
        <v>8</v>
      </c>
      <c r="M54" s="28" t="s">
        <v>50</v>
      </c>
      <c r="N54" s="13"/>
      <c r="O54" s="8"/>
    </row>
    <row r="55" spans="1:15" ht="12.75" customHeight="1">
      <c r="A55" s="41" t="s">
        <v>113</v>
      </c>
      <c r="B55" s="41" t="s">
        <v>23</v>
      </c>
      <c r="C55" s="8" t="s">
        <v>3</v>
      </c>
      <c r="D55" s="8"/>
      <c r="E55" s="7">
        <v>24</v>
      </c>
      <c r="F55" s="7">
        <v>86.08</v>
      </c>
      <c r="G55" s="7">
        <f t="shared" si="4"/>
        <v>62.08</v>
      </c>
      <c r="H55" s="22">
        <v>1</v>
      </c>
      <c r="I55" s="22">
        <f t="shared" si="5"/>
        <v>7</v>
      </c>
      <c r="J55" s="7">
        <f t="shared" si="6"/>
        <v>21</v>
      </c>
      <c r="K55" s="7">
        <f t="shared" si="7"/>
        <v>83.08</v>
      </c>
      <c r="L55" s="10" t="s">
        <v>8</v>
      </c>
      <c r="M55" s="28" t="s">
        <v>13</v>
      </c>
      <c r="N55" s="8"/>
      <c r="O55" s="8"/>
    </row>
    <row r="56" spans="1:15" ht="12.75" customHeight="1">
      <c r="A56" s="13" t="s">
        <v>97</v>
      </c>
      <c r="B56" s="13" t="s">
        <v>6</v>
      </c>
      <c r="C56" s="8" t="s">
        <v>3</v>
      </c>
      <c r="D56" s="8"/>
      <c r="E56" s="7">
        <v>30</v>
      </c>
      <c r="F56" s="7">
        <v>92.32</v>
      </c>
      <c r="G56" s="7">
        <f t="shared" si="4"/>
        <v>62.31999999999999</v>
      </c>
      <c r="H56" s="22">
        <v>1</v>
      </c>
      <c r="I56" s="22">
        <f t="shared" si="5"/>
        <v>7</v>
      </c>
      <c r="J56" s="7">
        <f t="shared" si="6"/>
        <v>21</v>
      </c>
      <c r="K56" s="7">
        <f t="shared" si="7"/>
        <v>83.32</v>
      </c>
      <c r="L56" s="10" t="s">
        <v>8</v>
      </c>
      <c r="M56" s="28" t="s">
        <v>13</v>
      </c>
      <c r="N56" s="8"/>
      <c r="O56" s="8"/>
    </row>
    <row r="57" spans="1:15" ht="12.75" customHeight="1">
      <c r="A57" s="41" t="s">
        <v>112</v>
      </c>
      <c r="B57" s="41" t="s">
        <v>23</v>
      </c>
      <c r="C57" s="8" t="s">
        <v>3</v>
      </c>
      <c r="D57" s="8"/>
      <c r="E57" s="7">
        <v>4</v>
      </c>
      <c r="F57" s="7">
        <v>69</v>
      </c>
      <c r="G57" s="7">
        <f t="shared" si="4"/>
        <v>65</v>
      </c>
      <c r="H57" s="22">
        <v>1</v>
      </c>
      <c r="I57" s="22">
        <f t="shared" si="5"/>
        <v>7</v>
      </c>
      <c r="J57" s="7">
        <f t="shared" si="6"/>
        <v>21</v>
      </c>
      <c r="K57" s="7">
        <f t="shared" si="7"/>
        <v>86</v>
      </c>
      <c r="L57" s="10" t="s">
        <v>8</v>
      </c>
      <c r="M57" s="28" t="s">
        <v>13</v>
      </c>
      <c r="N57" s="8"/>
      <c r="O57" s="8"/>
    </row>
    <row r="58" spans="1:15" ht="12.75" customHeight="1">
      <c r="A58" s="13" t="s">
        <v>146</v>
      </c>
      <c r="B58" s="13" t="s">
        <v>9</v>
      </c>
      <c r="C58" s="8" t="s">
        <v>3</v>
      </c>
      <c r="D58" s="8"/>
      <c r="E58" s="7">
        <v>20</v>
      </c>
      <c r="F58" s="7">
        <v>85.06</v>
      </c>
      <c r="G58" s="7">
        <f t="shared" si="4"/>
        <v>65.06</v>
      </c>
      <c r="H58" s="22">
        <v>1</v>
      </c>
      <c r="I58" s="22">
        <f t="shared" si="5"/>
        <v>7</v>
      </c>
      <c r="J58" s="7">
        <f t="shared" si="6"/>
        <v>21</v>
      </c>
      <c r="K58" s="7">
        <f t="shared" si="7"/>
        <v>86.06</v>
      </c>
      <c r="L58" s="10" t="s">
        <v>8</v>
      </c>
      <c r="M58" s="28" t="s">
        <v>13</v>
      </c>
      <c r="N58" s="8"/>
      <c r="O58" s="8"/>
    </row>
    <row r="59" spans="1:15" ht="12.75" customHeight="1">
      <c r="A59" s="13" t="s">
        <v>98</v>
      </c>
      <c r="B59" s="13" t="s">
        <v>6</v>
      </c>
      <c r="C59" s="8" t="s">
        <v>3</v>
      </c>
      <c r="D59" s="8"/>
      <c r="E59" s="7">
        <v>50</v>
      </c>
      <c r="F59" s="7">
        <v>112.41</v>
      </c>
      <c r="G59" s="7">
        <f t="shared" si="4"/>
        <v>62.41</v>
      </c>
      <c r="H59" s="22">
        <v>0</v>
      </c>
      <c r="I59" s="22">
        <f t="shared" si="5"/>
        <v>8</v>
      </c>
      <c r="J59" s="7">
        <f t="shared" si="6"/>
        <v>24</v>
      </c>
      <c r="K59" s="7">
        <f t="shared" si="7"/>
        <v>86.41</v>
      </c>
      <c r="L59" s="10" t="s">
        <v>8</v>
      </c>
      <c r="M59" s="28" t="s">
        <v>13</v>
      </c>
      <c r="N59" s="8"/>
      <c r="O59" s="8"/>
    </row>
    <row r="60" spans="1:15" ht="12.75" customHeight="1">
      <c r="A60" s="13" t="s">
        <v>75</v>
      </c>
      <c r="B60" s="13" t="s">
        <v>171</v>
      </c>
      <c r="C60" s="8" t="s">
        <v>3</v>
      </c>
      <c r="D60" s="8" t="s">
        <v>54</v>
      </c>
      <c r="E60" s="7">
        <v>46</v>
      </c>
      <c r="F60" s="7">
        <v>112.49</v>
      </c>
      <c r="G60" s="7">
        <f t="shared" si="4"/>
        <v>66.49</v>
      </c>
      <c r="H60" s="22">
        <v>0</v>
      </c>
      <c r="I60" s="22">
        <f t="shared" si="5"/>
        <v>8</v>
      </c>
      <c r="J60" s="7">
        <f t="shared" si="6"/>
        <v>24</v>
      </c>
      <c r="K60" s="7">
        <f t="shared" si="7"/>
        <v>90.49</v>
      </c>
      <c r="L60" s="10" t="s">
        <v>8</v>
      </c>
      <c r="M60" s="28" t="s">
        <v>13</v>
      </c>
      <c r="N60" s="8"/>
      <c r="O60" s="8"/>
    </row>
    <row r="61" spans="1:15" ht="12.75" customHeight="1">
      <c r="A61" s="13" t="s">
        <v>73</v>
      </c>
      <c r="B61" s="13" t="s">
        <v>171</v>
      </c>
      <c r="C61" s="8" t="s">
        <v>3</v>
      </c>
      <c r="D61" s="8" t="s">
        <v>54</v>
      </c>
      <c r="E61" s="7">
        <v>6</v>
      </c>
      <c r="F61" s="7">
        <v>86.08</v>
      </c>
      <c r="G61" s="7">
        <f t="shared" si="4"/>
        <v>80.08</v>
      </c>
      <c r="H61" s="22">
        <v>2</v>
      </c>
      <c r="I61" s="22">
        <f t="shared" si="5"/>
        <v>6</v>
      </c>
      <c r="J61" s="7">
        <f t="shared" si="6"/>
        <v>18</v>
      </c>
      <c r="K61" s="7">
        <f t="shared" si="7"/>
        <v>98.08</v>
      </c>
      <c r="L61" s="10" t="s">
        <v>8</v>
      </c>
      <c r="M61" s="28" t="s">
        <v>13</v>
      </c>
      <c r="N61" s="8"/>
      <c r="O61" s="8"/>
    </row>
    <row r="62" spans="1:17" s="1" customFormat="1" ht="19.5" customHeight="1">
      <c r="A62" s="100" t="s">
        <v>174</v>
      </c>
      <c r="B62" s="101"/>
      <c r="C62" s="101"/>
      <c r="D62" s="101"/>
      <c r="E62" s="101"/>
      <c r="F62" s="101"/>
      <c r="G62" s="101"/>
      <c r="H62" s="101"/>
      <c r="I62" s="101"/>
      <c r="J62" s="101"/>
      <c r="K62" s="102"/>
      <c r="L62" s="62"/>
      <c r="M62" s="50"/>
      <c r="N62" s="50"/>
      <c r="O62" s="43"/>
      <c r="P62" s="6"/>
      <c r="Q62" s="6"/>
    </row>
    <row r="63" spans="1:15" ht="13.5" customHeight="1">
      <c r="A63" s="41" t="s">
        <v>36</v>
      </c>
      <c r="B63" s="41" t="s">
        <v>15</v>
      </c>
      <c r="C63" s="8" t="s">
        <v>2</v>
      </c>
      <c r="D63" s="8"/>
      <c r="E63" s="7">
        <v>8</v>
      </c>
      <c r="F63" s="7">
        <v>38.27</v>
      </c>
      <c r="G63" s="7">
        <f aca="true" t="shared" si="8" ref="G63:G104">F63-E63</f>
        <v>30.270000000000003</v>
      </c>
      <c r="H63" s="22">
        <v>6</v>
      </c>
      <c r="I63" s="22">
        <f aca="true" t="shared" si="9" ref="I63:I104">6-H63</f>
        <v>0</v>
      </c>
      <c r="J63" s="7">
        <f aca="true" t="shared" si="10" ref="J63:J104">3*I63</f>
        <v>0</v>
      </c>
      <c r="K63" s="7">
        <f aca="true" t="shared" si="11" ref="K63:K104">G63+J63</f>
        <v>30.270000000000003</v>
      </c>
      <c r="L63" s="10"/>
      <c r="M63" s="28"/>
      <c r="N63" s="56">
        <v>1</v>
      </c>
      <c r="O63" s="56">
        <v>1</v>
      </c>
    </row>
    <row r="64" spans="1:15" ht="12.75" customHeight="1">
      <c r="A64" s="13" t="s">
        <v>68</v>
      </c>
      <c r="B64" s="13" t="s">
        <v>170</v>
      </c>
      <c r="C64" s="8" t="s">
        <v>2</v>
      </c>
      <c r="D64" s="8"/>
      <c r="E64" s="7">
        <v>72</v>
      </c>
      <c r="F64" s="7">
        <v>100.38</v>
      </c>
      <c r="G64" s="7">
        <f t="shared" si="8"/>
        <v>28.379999999999995</v>
      </c>
      <c r="H64" s="22">
        <v>3</v>
      </c>
      <c r="I64" s="22">
        <f t="shared" si="9"/>
        <v>3</v>
      </c>
      <c r="J64" s="7">
        <f t="shared" si="10"/>
        <v>9</v>
      </c>
      <c r="K64" s="7">
        <f t="shared" si="11"/>
        <v>37.379999999999995</v>
      </c>
      <c r="L64" s="10"/>
      <c r="M64" s="28"/>
      <c r="N64" s="56">
        <v>2</v>
      </c>
      <c r="O64" s="56"/>
    </row>
    <row r="65" spans="1:15" ht="12.75" customHeight="1">
      <c r="A65" s="13" t="s">
        <v>123</v>
      </c>
      <c r="B65" s="13" t="s">
        <v>52</v>
      </c>
      <c r="C65" s="8" t="s">
        <v>2</v>
      </c>
      <c r="D65" s="8"/>
      <c r="E65" s="7">
        <v>24</v>
      </c>
      <c r="F65" s="7">
        <v>48.2</v>
      </c>
      <c r="G65" s="7">
        <f t="shared" si="8"/>
        <v>24.200000000000003</v>
      </c>
      <c r="H65" s="22">
        <v>1</v>
      </c>
      <c r="I65" s="22">
        <f t="shared" si="9"/>
        <v>5</v>
      </c>
      <c r="J65" s="7">
        <f t="shared" si="10"/>
        <v>15</v>
      </c>
      <c r="K65" s="7">
        <f t="shared" si="11"/>
        <v>39.2</v>
      </c>
      <c r="L65" s="10"/>
      <c r="M65" s="28"/>
      <c r="N65" s="56">
        <v>3</v>
      </c>
      <c r="O65" s="56">
        <v>2</v>
      </c>
    </row>
    <row r="66" spans="1:15" ht="12.75" customHeight="1">
      <c r="A66" s="41" t="s">
        <v>35</v>
      </c>
      <c r="B66" s="41" t="s">
        <v>15</v>
      </c>
      <c r="C66" s="8" t="s">
        <v>2</v>
      </c>
      <c r="D66" s="8"/>
      <c r="E66" s="7">
        <v>68</v>
      </c>
      <c r="F66" s="7">
        <v>101.48</v>
      </c>
      <c r="G66" s="7">
        <f t="shared" si="8"/>
        <v>33.480000000000004</v>
      </c>
      <c r="H66" s="22">
        <v>1</v>
      </c>
      <c r="I66" s="22">
        <f t="shared" si="9"/>
        <v>5</v>
      </c>
      <c r="J66" s="7">
        <f t="shared" si="10"/>
        <v>15</v>
      </c>
      <c r="K66" s="7">
        <f t="shared" si="11"/>
        <v>48.480000000000004</v>
      </c>
      <c r="L66" s="10"/>
      <c r="M66" s="25"/>
      <c r="N66" s="56">
        <v>4</v>
      </c>
      <c r="O66" s="56">
        <v>3</v>
      </c>
    </row>
    <row r="67" spans="1:15" ht="12.75" customHeight="1">
      <c r="A67" s="41" t="s">
        <v>137</v>
      </c>
      <c r="B67" s="41" t="s">
        <v>7</v>
      </c>
      <c r="C67" s="8" t="s">
        <v>2</v>
      </c>
      <c r="D67" s="8"/>
      <c r="E67" s="7">
        <v>79</v>
      </c>
      <c r="F67" s="7">
        <v>117.31</v>
      </c>
      <c r="G67" s="7">
        <f t="shared" si="8"/>
        <v>38.31</v>
      </c>
      <c r="H67" s="22">
        <v>2</v>
      </c>
      <c r="I67" s="22">
        <f t="shared" si="9"/>
        <v>4</v>
      </c>
      <c r="J67" s="7">
        <f t="shared" si="10"/>
        <v>12</v>
      </c>
      <c r="K67" s="7">
        <f t="shared" si="11"/>
        <v>50.31</v>
      </c>
      <c r="L67" s="10"/>
      <c r="M67" s="28"/>
      <c r="N67" s="56">
        <v>5</v>
      </c>
      <c r="O67" s="56">
        <v>4</v>
      </c>
    </row>
    <row r="68" spans="1:15" ht="12.75" customHeight="1">
      <c r="A68" s="41" t="s">
        <v>133</v>
      </c>
      <c r="B68" s="41" t="s">
        <v>7</v>
      </c>
      <c r="C68" s="8" t="s">
        <v>2</v>
      </c>
      <c r="D68" s="8"/>
      <c r="E68" s="7">
        <v>76</v>
      </c>
      <c r="F68" s="7">
        <v>118.03</v>
      </c>
      <c r="G68" s="7">
        <f t="shared" si="8"/>
        <v>42.03</v>
      </c>
      <c r="H68" s="22">
        <v>3</v>
      </c>
      <c r="I68" s="22">
        <f t="shared" si="9"/>
        <v>3</v>
      </c>
      <c r="J68" s="7">
        <f t="shared" si="10"/>
        <v>9</v>
      </c>
      <c r="K68" s="7">
        <f t="shared" si="11"/>
        <v>51.03</v>
      </c>
      <c r="L68" s="10"/>
      <c r="M68" s="25"/>
      <c r="N68" s="56">
        <v>6</v>
      </c>
      <c r="O68" s="56">
        <v>5</v>
      </c>
    </row>
    <row r="69" spans="1:15" ht="12.75" customHeight="1">
      <c r="A69" s="41" t="s">
        <v>107</v>
      </c>
      <c r="B69" s="41" t="s">
        <v>15</v>
      </c>
      <c r="C69" s="8" t="s">
        <v>2</v>
      </c>
      <c r="D69" s="8"/>
      <c r="E69" s="7">
        <v>48</v>
      </c>
      <c r="F69" s="7">
        <v>86.38</v>
      </c>
      <c r="G69" s="7">
        <f t="shared" si="8"/>
        <v>38.379999999999995</v>
      </c>
      <c r="H69" s="22">
        <v>1</v>
      </c>
      <c r="I69" s="22">
        <f t="shared" si="9"/>
        <v>5</v>
      </c>
      <c r="J69" s="7">
        <f t="shared" si="10"/>
        <v>15</v>
      </c>
      <c r="K69" s="7">
        <f t="shared" si="11"/>
        <v>53.379999999999995</v>
      </c>
      <c r="L69" s="10"/>
      <c r="M69" s="28"/>
      <c r="N69" s="56">
        <v>7</v>
      </c>
      <c r="O69" s="56">
        <v>6</v>
      </c>
    </row>
    <row r="70" spans="1:15" ht="13.5" customHeight="1">
      <c r="A70" s="13" t="s">
        <v>114</v>
      </c>
      <c r="B70" s="13" t="s">
        <v>150</v>
      </c>
      <c r="C70" s="8" t="s">
        <v>2</v>
      </c>
      <c r="D70" s="8"/>
      <c r="E70" s="7">
        <v>26</v>
      </c>
      <c r="F70" s="7">
        <v>70.55</v>
      </c>
      <c r="G70" s="7">
        <f t="shared" si="8"/>
        <v>44.55</v>
      </c>
      <c r="H70" s="22">
        <v>1</v>
      </c>
      <c r="I70" s="22">
        <f t="shared" si="9"/>
        <v>5</v>
      </c>
      <c r="J70" s="7">
        <f t="shared" si="10"/>
        <v>15</v>
      </c>
      <c r="K70" s="7">
        <f t="shared" si="11"/>
        <v>59.55</v>
      </c>
      <c r="L70" s="10"/>
      <c r="M70" s="28"/>
      <c r="N70" s="56">
        <v>8</v>
      </c>
      <c r="O70" s="56">
        <v>7</v>
      </c>
    </row>
    <row r="71" spans="1:15" ht="13.5" customHeight="1">
      <c r="A71" s="41" t="s">
        <v>42</v>
      </c>
      <c r="B71" s="41" t="s">
        <v>7</v>
      </c>
      <c r="C71" s="8" t="s">
        <v>2</v>
      </c>
      <c r="D71" s="8"/>
      <c r="E71" s="7">
        <v>36</v>
      </c>
      <c r="F71" s="7">
        <v>81</v>
      </c>
      <c r="G71" s="7">
        <f t="shared" si="8"/>
        <v>45</v>
      </c>
      <c r="H71" s="22">
        <v>1</v>
      </c>
      <c r="I71" s="22">
        <f t="shared" si="9"/>
        <v>5</v>
      </c>
      <c r="J71" s="7">
        <f t="shared" si="10"/>
        <v>15</v>
      </c>
      <c r="K71" s="7">
        <f t="shared" si="11"/>
        <v>60</v>
      </c>
      <c r="L71" s="10"/>
      <c r="M71" s="28"/>
      <c r="N71" s="56">
        <v>9</v>
      </c>
      <c r="O71" s="56">
        <v>8</v>
      </c>
    </row>
    <row r="72" spans="1:15" ht="12.75" customHeight="1">
      <c r="A72" s="13" t="s">
        <v>145</v>
      </c>
      <c r="B72" s="13" t="s">
        <v>9</v>
      </c>
      <c r="C72" s="8" t="s">
        <v>2</v>
      </c>
      <c r="D72" s="8"/>
      <c r="E72" s="7">
        <v>30</v>
      </c>
      <c r="F72" s="7">
        <v>80.4</v>
      </c>
      <c r="G72" s="7">
        <f t="shared" si="8"/>
        <v>50.400000000000006</v>
      </c>
      <c r="H72" s="22">
        <v>1</v>
      </c>
      <c r="I72" s="22">
        <f t="shared" si="9"/>
        <v>5</v>
      </c>
      <c r="J72" s="7">
        <f t="shared" si="10"/>
        <v>15</v>
      </c>
      <c r="K72" s="7">
        <f t="shared" si="11"/>
        <v>65.4</v>
      </c>
      <c r="L72" s="63" t="s">
        <v>177</v>
      </c>
      <c r="M72" s="28"/>
      <c r="N72" s="56">
        <v>10</v>
      </c>
      <c r="O72" s="56">
        <v>9</v>
      </c>
    </row>
    <row r="73" spans="1:15" ht="12.75" customHeight="1">
      <c r="A73" s="13" t="s">
        <v>65</v>
      </c>
      <c r="B73" s="13" t="s">
        <v>170</v>
      </c>
      <c r="C73" s="8" t="s">
        <v>2</v>
      </c>
      <c r="D73" s="8" t="s">
        <v>66</v>
      </c>
      <c r="E73" s="7">
        <v>32</v>
      </c>
      <c r="F73" s="7">
        <v>55.16</v>
      </c>
      <c r="G73" s="7">
        <f t="shared" si="8"/>
        <v>23.159999999999997</v>
      </c>
      <c r="H73" s="22">
        <v>0</v>
      </c>
      <c r="I73" s="22">
        <f t="shared" si="9"/>
        <v>6</v>
      </c>
      <c r="J73" s="7">
        <f t="shared" si="10"/>
        <v>18</v>
      </c>
      <c r="K73" s="7">
        <f t="shared" si="11"/>
        <v>41.16</v>
      </c>
      <c r="L73" s="10" t="s">
        <v>8</v>
      </c>
      <c r="M73" s="28" t="s">
        <v>50</v>
      </c>
      <c r="N73" s="56"/>
      <c r="O73" s="56"/>
    </row>
    <row r="74" spans="1:15" ht="12.75" customHeight="1">
      <c r="A74" s="41" t="s">
        <v>16</v>
      </c>
      <c r="B74" s="41" t="s">
        <v>15</v>
      </c>
      <c r="C74" s="8" t="s">
        <v>2</v>
      </c>
      <c r="D74" s="8"/>
      <c r="E74" s="7">
        <v>28</v>
      </c>
      <c r="F74" s="7">
        <v>51.26</v>
      </c>
      <c r="G74" s="7">
        <f t="shared" si="8"/>
        <v>23.259999999999998</v>
      </c>
      <c r="H74" s="22">
        <v>0</v>
      </c>
      <c r="I74" s="22">
        <f t="shared" si="9"/>
        <v>6</v>
      </c>
      <c r="J74" s="7">
        <f t="shared" si="10"/>
        <v>18</v>
      </c>
      <c r="K74" s="7">
        <f t="shared" si="11"/>
        <v>41.26</v>
      </c>
      <c r="L74" s="10" t="s">
        <v>8</v>
      </c>
      <c r="M74" s="28" t="s">
        <v>50</v>
      </c>
      <c r="N74" s="56"/>
      <c r="O74" s="56"/>
    </row>
    <row r="75" spans="1:15" ht="12.75" customHeight="1">
      <c r="A75" s="13" t="s">
        <v>125</v>
      </c>
      <c r="B75" s="13" t="s">
        <v>52</v>
      </c>
      <c r="C75" s="8" t="s">
        <v>2</v>
      </c>
      <c r="D75" s="8"/>
      <c r="E75" s="7">
        <v>64</v>
      </c>
      <c r="F75" s="7">
        <v>91.3</v>
      </c>
      <c r="G75" s="7">
        <f t="shared" si="8"/>
        <v>27.299999999999997</v>
      </c>
      <c r="H75" s="22">
        <v>0</v>
      </c>
      <c r="I75" s="22">
        <f t="shared" si="9"/>
        <v>6</v>
      </c>
      <c r="J75" s="7">
        <f t="shared" si="10"/>
        <v>18</v>
      </c>
      <c r="K75" s="7">
        <f t="shared" si="11"/>
        <v>45.3</v>
      </c>
      <c r="L75" s="10" t="s">
        <v>8</v>
      </c>
      <c r="M75" s="28" t="s">
        <v>50</v>
      </c>
      <c r="N75" s="56"/>
      <c r="O75" s="56"/>
    </row>
    <row r="76" spans="1:15" ht="12.75" customHeight="1">
      <c r="A76" s="13" t="s">
        <v>122</v>
      </c>
      <c r="B76" s="13" t="s">
        <v>52</v>
      </c>
      <c r="C76" s="8" t="s">
        <v>2</v>
      </c>
      <c r="D76" s="8"/>
      <c r="E76" s="7">
        <v>4</v>
      </c>
      <c r="F76" s="7">
        <v>33.01</v>
      </c>
      <c r="G76" s="7">
        <f t="shared" si="8"/>
        <v>29.009999999999998</v>
      </c>
      <c r="H76" s="22">
        <v>0</v>
      </c>
      <c r="I76" s="22">
        <f t="shared" si="9"/>
        <v>6</v>
      </c>
      <c r="J76" s="7">
        <f t="shared" si="10"/>
        <v>18</v>
      </c>
      <c r="K76" s="7">
        <f t="shared" si="11"/>
        <v>47.01</v>
      </c>
      <c r="L76" s="10" t="s">
        <v>8</v>
      </c>
      <c r="M76" s="28" t="s">
        <v>50</v>
      </c>
      <c r="N76" s="56"/>
      <c r="O76" s="56"/>
    </row>
    <row r="77" spans="1:15" ht="12.75" customHeight="1">
      <c r="A77" s="13" t="s">
        <v>166</v>
      </c>
      <c r="B77" s="13" t="s">
        <v>9</v>
      </c>
      <c r="C77" s="8" t="s">
        <v>2</v>
      </c>
      <c r="D77" s="8"/>
      <c r="E77" s="7">
        <v>70</v>
      </c>
      <c r="F77" s="7">
        <v>105.19</v>
      </c>
      <c r="G77" s="7">
        <f t="shared" si="8"/>
        <v>35.19</v>
      </c>
      <c r="H77" s="22">
        <v>0</v>
      </c>
      <c r="I77" s="22">
        <f t="shared" si="9"/>
        <v>6</v>
      </c>
      <c r="J77" s="7">
        <f t="shared" si="10"/>
        <v>18</v>
      </c>
      <c r="K77" s="7">
        <f t="shared" si="11"/>
        <v>53.19</v>
      </c>
      <c r="L77" s="10" t="s">
        <v>8</v>
      </c>
      <c r="M77" s="28" t="s">
        <v>50</v>
      </c>
      <c r="N77" s="56"/>
      <c r="O77" s="56"/>
    </row>
    <row r="78" spans="1:15" ht="13.5" customHeight="1">
      <c r="A78" s="13" t="s">
        <v>29</v>
      </c>
      <c r="B78" s="13" t="s">
        <v>150</v>
      </c>
      <c r="C78" s="8" t="s">
        <v>2</v>
      </c>
      <c r="D78" s="8"/>
      <c r="E78" s="7">
        <v>20</v>
      </c>
      <c r="F78" s="7">
        <v>55.49</v>
      </c>
      <c r="G78" s="7">
        <f t="shared" si="8"/>
        <v>35.49</v>
      </c>
      <c r="H78" s="22">
        <v>0</v>
      </c>
      <c r="I78" s="22">
        <f t="shared" si="9"/>
        <v>6</v>
      </c>
      <c r="J78" s="7">
        <f t="shared" si="10"/>
        <v>18</v>
      </c>
      <c r="K78" s="7">
        <f t="shared" si="11"/>
        <v>53.49</v>
      </c>
      <c r="L78" s="10" t="s">
        <v>8</v>
      </c>
      <c r="M78" s="28" t="s">
        <v>50</v>
      </c>
      <c r="N78" s="56"/>
      <c r="O78" s="56"/>
    </row>
    <row r="79" spans="1:15" ht="13.5" customHeight="1">
      <c r="A79" s="13" t="s">
        <v>67</v>
      </c>
      <c r="B79" s="13" t="s">
        <v>170</v>
      </c>
      <c r="C79" s="8" t="s">
        <v>2</v>
      </c>
      <c r="D79" s="8"/>
      <c r="E79" s="7">
        <v>52</v>
      </c>
      <c r="F79" s="7">
        <v>90.08</v>
      </c>
      <c r="G79" s="7">
        <f t="shared" si="8"/>
        <v>38.08</v>
      </c>
      <c r="H79" s="22">
        <v>0</v>
      </c>
      <c r="I79" s="22">
        <f t="shared" si="9"/>
        <v>6</v>
      </c>
      <c r="J79" s="7">
        <f t="shared" si="10"/>
        <v>18</v>
      </c>
      <c r="K79" s="7">
        <f t="shared" si="11"/>
        <v>56.08</v>
      </c>
      <c r="L79" s="10" t="s">
        <v>8</v>
      </c>
      <c r="M79" s="28" t="s">
        <v>50</v>
      </c>
      <c r="N79" s="55"/>
      <c r="O79" s="56"/>
    </row>
    <row r="80" spans="1:15" ht="12.75" customHeight="1">
      <c r="A80" s="13" t="s">
        <v>115</v>
      </c>
      <c r="B80" s="13" t="s">
        <v>150</v>
      </c>
      <c r="C80" s="8" t="s">
        <v>2</v>
      </c>
      <c r="D80" s="8"/>
      <c r="E80" s="7">
        <v>46</v>
      </c>
      <c r="F80" s="7">
        <v>84.44</v>
      </c>
      <c r="G80" s="7">
        <f t="shared" si="8"/>
        <v>38.44</v>
      </c>
      <c r="H80" s="22">
        <v>0</v>
      </c>
      <c r="I80" s="22">
        <f t="shared" si="9"/>
        <v>6</v>
      </c>
      <c r="J80" s="7">
        <f t="shared" si="10"/>
        <v>18</v>
      </c>
      <c r="K80" s="7">
        <f t="shared" si="11"/>
        <v>56.44</v>
      </c>
      <c r="L80" s="10" t="s">
        <v>8</v>
      </c>
      <c r="M80" s="28" t="s">
        <v>50</v>
      </c>
      <c r="N80" s="13"/>
      <c r="O80" s="8"/>
    </row>
    <row r="81" spans="1:15" ht="12.75" customHeight="1">
      <c r="A81" s="13" t="s">
        <v>124</v>
      </c>
      <c r="B81" s="13" t="s">
        <v>52</v>
      </c>
      <c r="C81" s="8" t="s">
        <v>2</v>
      </c>
      <c r="D81" s="8"/>
      <c r="E81" s="7">
        <v>44</v>
      </c>
      <c r="F81" s="7">
        <v>83.45</v>
      </c>
      <c r="G81" s="7">
        <f t="shared" si="8"/>
        <v>39.45</v>
      </c>
      <c r="H81" s="22">
        <v>0</v>
      </c>
      <c r="I81" s="22">
        <f t="shared" si="9"/>
        <v>6</v>
      </c>
      <c r="J81" s="7">
        <f t="shared" si="10"/>
        <v>18</v>
      </c>
      <c r="K81" s="7">
        <f t="shared" si="11"/>
        <v>57.45</v>
      </c>
      <c r="L81" s="10" t="s">
        <v>8</v>
      </c>
      <c r="M81" s="28" t="s">
        <v>50</v>
      </c>
      <c r="N81" s="55"/>
      <c r="O81" s="56"/>
    </row>
    <row r="82" spans="1:15" ht="12.75" customHeight="1">
      <c r="A82" s="13" t="s">
        <v>151</v>
      </c>
      <c r="B82" s="13" t="s">
        <v>150</v>
      </c>
      <c r="C82" s="8" t="s">
        <v>2</v>
      </c>
      <c r="D82" s="8"/>
      <c r="E82" s="7">
        <v>66</v>
      </c>
      <c r="F82" s="7">
        <v>105.48</v>
      </c>
      <c r="G82" s="7">
        <f t="shared" si="8"/>
        <v>39.480000000000004</v>
      </c>
      <c r="H82" s="22">
        <v>0</v>
      </c>
      <c r="I82" s="22">
        <f t="shared" si="9"/>
        <v>6</v>
      </c>
      <c r="J82" s="7">
        <f t="shared" si="10"/>
        <v>18</v>
      </c>
      <c r="K82" s="7">
        <f t="shared" si="11"/>
        <v>57.480000000000004</v>
      </c>
      <c r="L82" s="10" t="s">
        <v>8</v>
      </c>
      <c r="M82" s="28" t="s">
        <v>50</v>
      </c>
      <c r="N82" s="13"/>
      <c r="O82" s="8"/>
    </row>
    <row r="83" spans="1:15" ht="12.75" customHeight="1">
      <c r="A83" s="13" t="s">
        <v>130</v>
      </c>
      <c r="B83" s="13" t="s">
        <v>53</v>
      </c>
      <c r="C83" s="8" t="s">
        <v>2</v>
      </c>
      <c r="D83" s="8"/>
      <c r="E83" s="7">
        <v>22</v>
      </c>
      <c r="F83" s="7">
        <v>62.53</v>
      </c>
      <c r="G83" s="7">
        <f t="shared" si="8"/>
        <v>40.53</v>
      </c>
      <c r="H83" s="22">
        <v>0</v>
      </c>
      <c r="I83" s="22">
        <f t="shared" si="9"/>
        <v>6</v>
      </c>
      <c r="J83" s="7">
        <f t="shared" si="10"/>
        <v>18</v>
      </c>
      <c r="K83" s="7">
        <f t="shared" si="11"/>
        <v>58.53</v>
      </c>
      <c r="L83" s="10" t="s">
        <v>8</v>
      </c>
      <c r="M83" s="28" t="s">
        <v>50</v>
      </c>
      <c r="N83" s="55"/>
      <c r="O83" s="56"/>
    </row>
    <row r="84" spans="1:15" ht="12.75" customHeight="1">
      <c r="A84" s="13" t="s">
        <v>93</v>
      </c>
      <c r="B84" s="13" t="s">
        <v>170</v>
      </c>
      <c r="C84" s="8" t="s">
        <v>2</v>
      </c>
      <c r="D84" s="8"/>
      <c r="E84" s="7">
        <v>12</v>
      </c>
      <c r="F84" s="7">
        <v>53.02</v>
      </c>
      <c r="G84" s="7">
        <f t="shared" si="8"/>
        <v>41.02</v>
      </c>
      <c r="H84" s="22">
        <v>0</v>
      </c>
      <c r="I84" s="22">
        <f t="shared" si="9"/>
        <v>6</v>
      </c>
      <c r="J84" s="7">
        <f t="shared" si="10"/>
        <v>18</v>
      </c>
      <c r="K84" s="7">
        <f t="shared" si="11"/>
        <v>59.02</v>
      </c>
      <c r="L84" s="10" t="s">
        <v>8</v>
      </c>
      <c r="M84" s="28" t="s">
        <v>50</v>
      </c>
      <c r="N84" s="55"/>
      <c r="O84" s="56"/>
    </row>
    <row r="85" spans="1:15" ht="12.75" customHeight="1">
      <c r="A85" s="13" t="s">
        <v>30</v>
      </c>
      <c r="B85" s="13" t="s">
        <v>150</v>
      </c>
      <c r="C85" s="8" t="s">
        <v>2</v>
      </c>
      <c r="D85" s="8"/>
      <c r="E85" s="7">
        <v>40</v>
      </c>
      <c r="F85" s="7">
        <v>84.44</v>
      </c>
      <c r="G85" s="7">
        <f t="shared" si="8"/>
        <v>44.44</v>
      </c>
      <c r="H85" s="22">
        <v>0</v>
      </c>
      <c r="I85" s="22">
        <f t="shared" si="9"/>
        <v>6</v>
      </c>
      <c r="J85" s="7">
        <f t="shared" si="10"/>
        <v>18</v>
      </c>
      <c r="K85" s="7">
        <f t="shared" si="11"/>
        <v>62.44</v>
      </c>
      <c r="L85" s="10" t="s">
        <v>8</v>
      </c>
      <c r="M85" s="28" t="s">
        <v>50</v>
      </c>
      <c r="N85" s="55"/>
      <c r="O85" s="56"/>
    </row>
    <row r="86" spans="1:15" ht="13.5" customHeight="1">
      <c r="A86" s="13" t="s">
        <v>101</v>
      </c>
      <c r="B86" s="13" t="s">
        <v>9</v>
      </c>
      <c r="C86" s="8" t="s">
        <v>2</v>
      </c>
      <c r="D86" s="8"/>
      <c r="E86" s="7">
        <v>10</v>
      </c>
      <c r="F86" s="7">
        <v>55.16</v>
      </c>
      <c r="G86" s="7">
        <f t="shared" si="8"/>
        <v>45.16</v>
      </c>
      <c r="H86" s="22">
        <v>0</v>
      </c>
      <c r="I86" s="22">
        <f t="shared" si="9"/>
        <v>6</v>
      </c>
      <c r="J86" s="7">
        <f t="shared" si="10"/>
        <v>18</v>
      </c>
      <c r="K86" s="7">
        <f t="shared" si="11"/>
        <v>63.16</v>
      </c>
      <c r="L86" s="10" t="s">
        <v>8</v>
      </c>
      <c r="M86" s="28" t="s">
        <v>50</v>
      </c>
      <c r="N86" s="55"/>
      <c r="O86" s="56"/>
    </row>
    <row r="87" spans="1:15" ht="12.75" customHeight="1">
      <c r="A87" s="13" t="s">
        <v>45</v>
      </c>
      <c r="B87" s="13" t="s">
        <v>7</v>
      </c>
      <c r="C87" s="8" t="s">
        <v>2</v>
      </c>
      <c r="D87" s="8"/>
      <c r="E87" s="7">
        <v>86</v>
      </c>
      <c r="F87" s="7">
        <v>132.2</v>
      </c>
      <c r="G87" s="7">
        <f t="shared" si="8"/>
        <v>46.19999999999999</v>
      </c>
      <c r="H87" s="22">
        <v>0</v>
      </c>
      <c r="I87" s="22">
        <f t="shared" si="9"/>
        <v>6</v>
      </c>
      <c r="J87" s="7">
        <f t="shared" si="10"/>
        <v>18</v>
      </c>
      <c r="K87" s="7">
        <f t="shared" si="11"/>
        <v>64.19999999999999</v>
      </c>
      <c r="L87" s="10" t="s">
        <v>8</v>
      </c>
      <c r="M87" s="28" t="s">
        <v>50</v>
      </c>
      <c r="N87" s="56"/>
      <c r="O87" s="56"/>
    </row>
    <row r="88" spans="1:15" ht="12.75" customHeight="1">
      <c r="A88" s="13" t="s">
        <v>31</v>
      </c>
      <c r="B88" s="13" t="s">
        <v>150</v>
      </c>
      <c r="C88" s="8" t="s">
        <v>2</v>
      </c>
      <c r="D88" s="8"/>
      <c r="E88" s="7">
        <v>6</v>
      </c>
      <c r="F88" s="7">
        <v>55.49</v>
      </c>
      <c r="G88" s="7">
        <f t="shared" si="8"/>
        <v>49.49</v>
      </c>
      <c r="H88" s="22">
        <v>0</v>
      </c>
      <c r="I88" s="22">
        <f t="shared" si="9"/>
        <v>6</v>
      </c>
      <c r="J88" s="7">
        <f t="shared" si="10"/>
        <v>18</v>
      </c>
      <c r="K88" s="7">
        <f t="shared" si="11"/>
        <v>67.49000000000001</v>
      </c>
      <c r="L88" s="10" t="s">
        <v>8</v>
      </c>
      <c r="M88" s="28" t="s">
        <v>50</v>
      </c>
      <c r="N88" s="56"/>
      <c r="O88" s="56"/>
    </row>
    <row r="89" spans="1:15" ht="12.75" customHeight="1">
      <c r="A89" s="41" t="s">
        <v>132</v>
      </c>
      <c r="B89" s="41" t="s">
        <v>7</v>
      </c>
      <c r="C89" s="8" t="s">
        <v>2</v>
      </c>
      <c r="D89" s="8"/>
      <c r="E89" s="7">
        <v>56</v>
      </c>
      <c r="F89" s="7">
        <v>106.22</v>
      </c>
      <c r="G89" s="7">
        <f t="shared" si="8"/>
        <v>50.22</v>
      </c>
      <c r="H89" s="22">
        <v>0</v>
      </c>
      <c r="I89" s="22">
        <f t="shared" si="9"/>
        <v>6</v>
      </c>
      <c r="J89" s="7">
        <f t="shared" si="10"/>
        <v>18</v>
      </c>
      <c r="K89" s="7">
        <f t="shared" si="11"/>
        <v>68.22</v>
      </c>
      <c r="L89" s="10" t="s">
        <v>8</v>
      </c>
      <c r="M89" s="28" t="s">
        <v>50</v>
      </c>
      <c r="N89" s="56"/>
      <c r="O89" s="56"/>
    </row>
    <row r="90" spans="1:15" ht="12.75" customHeight="1">
      <c r="A90" s="13" t="s">
        <v>131</v>
      </c>
      <c r="B90" s="12" t="s">
        <v>53</v>
      </c>
      <c r="C90" s="8" t="s">
        <v>2</v>
      </c>
      <c r="D90" s="8"/>
      <c r="E90" s="7">
        <v>42</v>
      </c>
      <c r="F90" s="7">
        <v>93.25</v>
      </c>
      <c r="G90" s="7">
        <f t="shared" si="8"/>
        <v>51.25</v>
      </c>
      <c r="H90" s="22">
        <v>0</v>
      </c>
      <c r="I90" s="22">
        <f t="shared" si="9"/>
        <v>6</v>
      </c>
      <c r="J90" s="7">
        <f t="shared" si="10"/>
        <v>18</v>
      </c>
      <c r="K90" s="7">
        <f t="shared" si="11"/>
        <v>69.25</v>
      </c>
      <c r="L90" s="10" t="s">
        <v>8</v>
      </c>
      <c r="M90" s="28" t="s">
        <v>50</v>
      </c>
      <c r="N90" s="56"/>
      <c r="O90" s="56"/>
    </row>
    <row r="91" spans="1:15" ht="12.75" customHeight="1">
      <c r="A91" s="41" t="s">
        <v>109</v>
      </c>
      <c r="B91" s="41" t="s">
        <v>15</v>
      </c>
      <c r="C91" s="8" t="s">
        <v>3</v>
      </c>
      <c r="D91" s="8"/>
      <c r="E91" s="7">
        <v>69</v>
      </c>
      <c r="F91" s="7">
        <v>105.5</v>
      </c>
      <c r="G91" s="7">
        <f t="shared" si="8"/>
        <v>36.5</v>
      </c>
      <c r="H91" s="22">
        <v>4</v>
      </c>
      <c r="I91" s="22">
        <f t="shared" si="9"/>
        <v>2</v>
      </c>
      <c r="J91" s="7">
        <f t="shared" si="10"/>
        <v>6</v>
      </c>
      <c r="K91" s="7">
        <f t="shared" si="11"/>
        <v>42.5</v>
      </c>
      <c r="L91" s="63" t="s">
        <v>177</v>
      </c>
      <c r="M91" s="28"/>
      <c r="N91" s="56">
        <v>1</v>
      </c>
      <c r="O91" s="56">
        <v>1</v>
      </c>
    </row>
    <row r="92" spans="1:15" ht="12.75" customHeight="1">
      <c r="A92" s="13" t="s">
        <v>33</v>
      </c>
      <c r="B92" s="13" t="s">
        <v>150</v>
      </c>
      <c r="C92" s="8" t="s">
        <v>3</v>
      </c>
      <c r="D92" s="8"/>
      <c r="E92" s="7">
        <v>67</v>
      </c>
      <c r="F92" s="7">
        <v>105.3</v>
      </c>
      <c r="G92" s="7">
        <f t="shared" si="8"/>
        <v>38.3</v>
      </c>
      <c r="H92" s="22">
        <v>1</v>
      </c>
      <c r="I92" s="22">
        <f t="shared" si="9"/>
        <v>5</v>
      </c>
      <c r="J92" s="7">
        <f t="shared" si="10"/>
        <v>15</v>
      </c>
      <c r="K92" s="7">
        <f t="shared" si="11"/>
        <v>53.3</v>
      </c>
      <c r="L92" s="10"/>
      <c r="M92" s="28"/>
      <c r="N92" s="56">
        <v>2</v>
      </c>
      <c r="O92" s="56">
        <v>2</v>
      </c>
    </row>
    <row r="93" spans="1:15" ht="12.75" customHeight="1">
      <c r="A93" s="13" t="s">
        <v>178</v>
      </c>
      <c r="B93" s="13" t="s">
        <v>9</v>
      </c>
      <c r="C93" s="8" t="s">
        <v>3</v>
      </c>
      <c r="D93" s="8"/>
      <c r="E93" s="7">
        <v>51</v>
      </c>
      <c r="F93" s="7">
        <v>84.44</v>
      </c>
      <c r="G93" s="7">
        <f t="shared" si="8"/>
        <v>33.44</v>
      </c>
      <c r="H93" s="22">
        <v>0</v>
      </c>
      <c r="I93" s="22">
        <f t="shared" si="9"/>
        <v>6</v>
      </c>
      <c r="J93" s="7">
        <f t="shared" si="10"/>
        <v>18</v>
      </c>
      <c r="K93" s="7">
        <f t="shared" si="11"/>
        <v>51.44</v>
      </c>
      <c r="L93" s="10" t="s">
        <v>8</v>
      </c>
      <c r="M93" s="28" t="s">
        <v>50</v>
      </c>
      <c r="N93" s="56"/>
      <c r="O93" s="56"/>
    </row>
    <row r="94" spans="1:15" ht="12.75" customHeight="1">
      <c r="A94" s="41" t="s">
        <v>108</v>
      </c>
      <c r="B94" s="41" t="s">
        <v>15</v>
      </c>
      <c r="C94" s="8" t="s">
        <v>3</v>
      </c>
      <c r="D94" s="8"/>
      <c r="E94" s="7">
        <v>29</v>
      </c>
      <c r="F94" s="7">
        <v>63.13</v>
      </c>
      <c r="G94" s="7">
        <f t="shared" si="8"/>
        <v>34.13</v>
      </c>
      <c r="H94" s="22">
        <v>0</v>
      </c>
      <c r="I94" s="22">
        <f t="shared" si="9"/>
        <v>6</v>
      </c>
      <c r="J94" s="7">
        <f t="shared" si="10"/>
        <v>18</v>
      </c>
      <c r="K94" s="7">
        <f t="shared" si="11"/>
        <v>52.13</v>
      </c>
      <c r="L94" s="10" t="s">
        <v>8</v>
      </c>
      <c r="M94" s="28" t="s">
        <v>50</v>
      </c>
      <c r="N94" s="56"/>
      <c r="O94" s="56"/>
    </row>
    <row r="95" spans="1:15" ht="13.5" customHeight="1">
      <c r="A95" s="41" t="s">
        <v>37</v>
      </c>
      <c r="B95" s="41" t="s">
        <v>15</v>
      </c>
      <c r="C95" s="8" t="s">
        <v>3</v>
      </c>
      <c r="D95" s="8"/>
      <c r="E95" s="7">
        <v>9</v>
      </c>
      <c r="F95" s="7">
        <v>48.47</v>
      </c>
      <c r="G95" s="7">
        <f t="shared" si="8"/>
        <v>39.47</v>
      </c>
      <c r="H95" s="22">
        <v>0</v>
      </c>
      <c r="I95" s="22">
        <f t="shared" si="9"/>
        <v>6</v>
      </c>
      <c r="J95" s="7">
        <f t="shared" si="10"/>
        <v>18</v>
      </c>
      <c r="K95" s="7">
        <f t="shared" si="11"/>
        <v>57.47</v>
      </c>
      <c r="L95" s="10" t="s">
        <v>8</v>
      </c>
      <c r="M95" s="28" t="s">
        <v>50</v>
      </c>
      <c r="N95" s="56"/>
      <c r="O95" s="56"/>
    </row>
    <row r="96" spans="1:15" ht="12.75" customHeight="1">
      <c r="A96" s="13" t="s">
        <v>32</v>
      </c>
      <c r="B96" s="13" t="s">
        <v>150</v>
      </c>
      <c r="C96" s="8" t="s">
        <v>3</v>
      </c>
      <c r="D96" s="8"/>
      <c r="E96" s="7">
        <v>7</v>
      </c>
      <c r="F96" s="7">
        <v>48.35</v>
      </c>
      <c r="G96" s="7">
        <f t="shared" si="8"/>
        <v>41.35</v>
      </c>
      <c r="H96" s="22">
        <v>0</v>
      </c>
      <c r="I96" s="22">
        <f t="shared" si="9"/>
        <v>6</v>
      </c>
      <c r="J96" s="7">
        <f t="shared" si="10"/>
        <v>18</v>
      </c>
      <c r="K96" s="7">
        <f t="shared" si="11"/>
        <v>59.35</v>
      </c>
      <c r="L96" s="10" t="s">
        <v>8</v>
      </c>
      <c r="M96" s="28" t="s">
        <v>50</v>
      </c>
      <c r="N96" s="56"/>
      <c r="O96" s="56"/>
    </row>
    <row r="97" spans="1:15" ht="12.75" customHeight="1">
      <c r="A97" s="13" t="s">
        <v>126</v>
      </c>
      <c r="B97" s="13" t="s">
        <v>52</v>
      </c>
      <c r="C97" s="8" t="s">
        <v>3</v>
      </c>
      <c r="D97" s="8"/>
      <c r="E97" s="7">
        <v>5</v>
      </c>
      <c r="F97" s="7">
        <v>48.39</v>
      </c>
      <c r="G97" s="7">
        <f t="shared" si="8"/>
        <v>43.39</v>
      </c>
      <c r="H97" s="22">
        <v>0</v>
      </c>
      <c r="I97" s="22">
        <f t="shared" si="9"/>
        <v>6</v>
      </c>
      <c r="J97" s="7">
        <f t="shared" si="10"/>
        <v>18</v>
      </c>
      <c r="K97" s="7">
        <f t="shared" si="11"/>
        <v>61.39</v>
      </c>
      <c r="L97" s="10" t="s">
        <v>8</v>
      </c>
      <c r="M97" s="28" t="s">
        <v>50</v>
      </c>
      <c r="N97" s="56"/>
      <c r="O97" s="56"/>
    </row>
    <row r="98" spans="1:15" ht="12.75" customHeight="1">
      <c r="A98" s="41" t="s">
        <v>134</v>
      </c>
      <c r="B98" s="41" t="s">
        <v>7</v>
      </c>
      <c r="C98" s="8" t="s">
        <v>3</v>
      </c>
      <c r="D98" s="8"/>
      <c r="E98" s="7">
        <v>79</v>
      </c>
      <c r="F98" s="7">
        <v>131.15</v>
      </c>
      <c r="G98" s="7">
        <f t="shared" si="8"/>
        <v>52.150000000000006</v>
      </c>
      <c r="H98" s="22">
        <v>0</v>
      </c>
      <c r="I98" s="22">
        <f t="shared" si="9"/>
        <v>6</v>
      </c>
      <c r="J98" s="7">
        <f t="shared" si="10"/>
        <v>18</v>
      </c>
      <c r="K98" s="7">
        <f t="shared" si="11"/>
        <v>70.15</v>
      </c>
      <c r="L98" s="10" t="s">
        <v>8</v>
      </c>
      <c r="M98" s="28" t="s">
        <v>50</v>
      </c>
      <c r="N98" s="56"/>
      <c r="O98" s="56"/>
    </row>
    <row r="99" spans="1:15" ht="12.75" customHeight="1">
      <c r="A99" s="13" t="s">
        <v>116</v>
      </c>
      <c r="B99" s="13" t="s">
        <v>150</v>
      </c>
      <c r="C99" s="8" t="s">
        <v>3</v>
      </c>
      <c r="D99" s="8"/>
      <c r="E99" s="7">
        <v>47</v>
      </c>
      <c r="F99" s="7">
        <v>100.14</v>
      </c>
      <c r="G99" s="7">
        <f t="shared" si="8"/>
        <v>53.14</v>
      </c>
      <c r="H99" s="22">
        <v>0</v>
      </c>
      <c r="I99" s="22">
        <f t="shared" si="9"/>
        <v>6</v>
      </c>
      <c r="J99" s="7">
        <f t="shared" si="10"/>
        <v>18</v>
      </c>
      <c r="K99" s="7">
        <f t="shared" si="11"/>
        <v>71.14</v>
      </c>
      <c r="L99" s="10" t="s">
        <v>8</v>
      </c>
      <c r="M99" s="28" t="s">
        <v>50</v>
      </c>
      <c r="N99" s="56"/>
      <c r="O99" s="56"/>
    </row>
    <row r="100" spans="1:15" ht="12.75" customHeight="1">
      <c r="A100" s="13" t="s">
        <v>129</v>
      </c>
      <c r="B100" s="13" t="s">
        <v>52</v>
      </c>
      <c r="C100" s="8" t="s">
        <v>3</v>
      </c>
      <c r="D100" s="8"/>
      <c r="E100" s="7">
        <v>65</v>
      </c>
      <c r="F100" s="7">
        <v>121.23</v>
      </c>
      <c r="G100" s="7">
        <f t="shared" si="8"/>
        <v>56.230000000000004</v>
      </c>
      <c r="H100" s="22">
        <v>0</v>
      </c>
      <c r="I100" s="22">
        <f t="shared" si="9"/>
        <v>6</v>
      </c>
      <c r="J100" s="7">
        <f t="shared" si="10"/>
        <v>18</v>
      </c>
      <c r="K100" s="7">
        <f t="shared" si="11"/>
        <v>74.23</v>
      </c>
      <c r="L100" s="10" t="s">
        <v>8</v>
      </c>
      <c r="M100" s="28" t="s">
        <v>50</v>
      </c>
      <c r="N100" s="56"/>
      <c r="O100" s="56"/>
    </row>
    <row r="101" spans="1:15" ht="12.75" customHeight="1">
      <c r="A101" s="13" t="s">
        <v>102</v>
      </c>
      <c r="B101" s="13" t="s">
        <v>9</v>
      </c>
      <c r="C101" s="8" t="s">
        <v>3</v>
      </c>
      <c r="D101" s="8"/>
      <c r="E101" s="7">
        <v>11</v>
      </c>
      <c r="F101" s="7">
        <v>68.35</v>
      </c>
      <c r="G101" s="7">
        <f t="shared" si="8"/>
        <v>57.349999999999994</v>
      </c>
      <c r="H101" s="22">
        <v>0</v>
      </c>
      <c r="I101" s="22">
        <f t="shared" si="9"/>
        <v>6</v>
      </c>
      <c r="J101" s="7">
        <f t="shared" si="10"/>
        <v>18</v>
      </c>
      <c r="K101" s="7">
        <f t="shared" si="11"/>
        <v>75.35</v>
      </c>
      <c r="L101" s="10" t="s">
        <v>8</v>
      </c>
      <c r="M101" s="28" t="s">
        <v>50</v>
      </c>
      <c r="N101" s="56"/>
      <c r="O101" s="56"/>
    </row>
    <row r="102" spans="1:15" ht="13.5" customHeight="1">
      <c r="A102" s="13" t="s">
        <v>149</v>
      </c>
      <c r="B102" s="13" t="s">
        <v>150</v>
      </c>
      <c r="C102" s="8" t="s">
        <v>3</v>
      </c>
      <c r="D102" s="8"/>
      <c r="E102" s="7">
        <v>27</v>
      </c>
      <c r="F102" s="7">
        <v>85.09</v>
      </c>
      <c r="G102" s="7">
        <f t="shared" si="8"/>
        <v>58.09</v>
      </c>
      <c r="H102" s="22">
        <v>0</v>
      </c>
      <c r="I102" s="22">
        <f t="shared" si="9"/>
        <v>6</v>
      </c>
      <c r="J102" s="7">
        <f t="shared" si="10"/>
        <v>18</v>
      </c>
      <c r="K102" s="7">
        <f t="shared" si="11"/>
        <v>76.09</v>
      </c>
      <c r="L102" s="10" t="s">
        <v>8</v>
      </c>
      <c r="M102" s="28" t="s">
        <v>50</v>
      </c>
      <c r="N102" s="56"/>
      <c r="O102" s="56"/>
    </row>
    <row r="103" spans="1:15" ht="13.5" customHeight="1">
      <c r="A103" s="13" t="s">
        <v>127</v>
      </c>
      <c r="B103" s="13" t="s">
        <v>52</v>
      </c>
      <c r="C103" s="8" t="s">
        <v>3</v>
      </c>
      <c r="D103" s="8"/>
      <c r="E103" s="7">
        <v>25</v>
      </c>
      <c r="F103" s="7">
        <v>93.43</v>
      </c>
      <c r="G103" s="7">
        <f t="shared" si="8"/>
        <v>68.43</v>
      </c>
      <c r="H103" s="22">
        <v>1</v>
      </c>
      <c r="I103" s="22">
        <f t="shared" si="9"/>
        <v>5</v>
      </c>
      <c r="J103" s="7">
        <f t="shared" si="10"/>
        <v>15</v>
      </c>
      <c r="K103" s="7">
        <f t="shared" si="11"/>
        <v>83.43</v>
      </c>
      <c r="L103" s="10" t="s">
        <v>8</v>
      </c>
      <c r="M103" s="28" t="s">
        <v>13</v>
      </c>
      <c r="N103" s="56"/>
      <c r="O103" s="56"/>
    </row>
    <row r="104" spans="1:15" ht="12.75" customHeight="1">
      <c r="A104" s="13" t="s">
        <v>128</v>
      </c>
      <c r="B104" s="13" t="s">
        <v>52</v>
      </c>
      <c r="C104" s="8" t="s">
        <v>3</v>
      </c>
      <c r="D104" s="8"/>
      <c r="E104" s="7">
        <v>45</v>
      </c>
      <c r="F104" s="7">
        <v>121.23</v>
      </c>
      <c r="G104" s="7">
        <f t="shared" si="8"/>
        <v>76.23</v>
      </c>
      <c r="H104" s="22">
        <v>0</v>
      </c>
      <c r="I104" s="22">
        <f t="shared" si="9"/>
        <v>6</v>
      </c>
      <c r="J104" s="7">
        <f t="shared" si="10"/>
        <v>18</v>
      </c>
      <c r="K104" s="7">
        <f t="shared" si="11"/>
        <v>94.23</v>
      </c>
      <c r="L104" s="10" t="s">
        <v>8</v>
      </c>
      <c r="M104" s="28" t="s">
        <v>13</v>
      </c>
      <c r="N104" s="56"/>
      <c r="O104" s="56"/>
    </row>
    <row r="106" ht="12.75">
      <c r="O106" s="4"/>
    </row>
    <row r="107" ht="12.75">
      <c r="O107" s="4"/>
    </row>
    <row r="108" ht="12.75">
      <c r="O108" s="4"/>
    </row>
    <row r="109" spans="12:15" ht="12.75">
      <c r="L109" s="2" t="s">
        <v>51</v>
      </c>
      <c r="M109" s="2"/>
      <c r="N109" s="57"/>
      <c r="O109" s="4"/>
    </row>
  </sheetData>
  <mergeCells count="5">
    <mergeCell ref="A4:K4"/>
    <mergeCell ref="L3:M3"/>
    <mergeCell ref="A62:K62"/>
    <mergeCell ref="A1:J1"/>
    <mergeCell ref="A2:K2"/>
  </mergeCells>
  <printOptions/>
  <pageMargins left="0.75" right="0.75" top="1" bottom="1" header="0.5" footer="0.5"/>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sheetPr codeName="Лист10"/>
  <dimension ref="A1:AI142"/>
  <sheetViews>
    <sheetView tabSelected="1" zoomScaleSheetLayoutView="100" workbookViewId="0" topLeftCell="A1">
      <selection activeCell="A1" sqref="A1:J1"/>
    </sheetView>
  </sheetViews>
  <sheetFormatPr defaultColWidth="9.140625" defaultRowHeight="12.75"/>
  <cols>
    <col min="1" max="1" width="8.7109375" style="5" customWidth="1"/>
    <col min="2" max="2" width="22.7109375" style="2" customWidth="1"/>
    <col min="3" max="4" width="4.28125" style="2" customWidth="1"/>
    <col min="5" max="5" width="7.140625" style="3" customWidth="1"/>
    <col min="6" max="6" width="8.57421875" style="11" customWidth="1"/>
    <col min="7" max="7" width="10.7109375" style="11" customWidth="1"/>
    <col min="8" max="8" width="13.7109375" style="2" customWidth="1"/>
    <col min="9" max="9" width="3.00390625" style="15" customWidth="1"/>
    <col min="10" max="10" width="12.28125" style="64" customWidth="1"/>
    <col min="11" max="11" width="12.57421875" style="31" customWidth="1"/>
    <col min="12" max="12" width="13.57421875" style="31" customWidth="1"/>
    <col min="13" max="13" width="12.421875" style="31" customWidth="1"/>
    <col min="14" max="14" width="11.00390625" style="2" customWidth="1"/>
    <col min="15" max="15" width="0.2890625" style="90" customWidth="1"/>
    <col min="16" max="16" width="22.7109375" style="2" customWidth="1"/>
    <col min="17" max="18" width="4.28125" style="2" customWidth="1"/>
    <col min="19" max="19" width="7.140625" style="3" customWidth="1"/>
    <col min="20" max="20" width="8.57421875" style="11" customWidth="1"/>
    <col min="21" max="21" width="13.57421875" style="11" customWidth="1"/>
    <col min="22" max="22" width="12.421875" style="24" customWidth="1"/>
    <col min="23" max="23" width="12.140625" style="24" customWidth="1"/>
    <col min="24" max="24" width="14.421875" style="11" customWidth="1"/>
    <col min="25" max="25" width="10.7109375" style="11" customWidth="1"/>
    <col min="26" max="26" width="13.7109375" style="2" customWidth="1"/>
    <col min="27" max="27" width="3.00390625" style="15" customWidth="1"/>
    <col min="28" max="28" width="11.57421875" style="64" customWidth="1"/>
    <col min="29" max="29" width="12.57421875" style="31" customWidth="1"/>
    <col min="30" max="30" width="13.28125" style="31" customWidth="1"/>
    <col min="31" max="31" width="12.421875" style="31" customWidth="1"/>
    <col min="32" max="32" width="11.00390625" style="2" customWidth="1"/>
    <col min="33" max="33" width="12.00390625" style="2" customWidth="1"/>
    <col min="34" max="34" width="11.28125" style="2" customWidth="1"/>
    <col min="35" max="35" width="15.140625" style="2" customWidth="1"/>
    <col min="36" max="16384" width="9.140625" style="2" customWidth="1"/>
  </cols>
  <sheetData>
    <row r="1" spans="1:31" s="81" customFormat="1" ht="51" customHeight="1">
      <c r="A1" s="129" t="s">
        <v>56</v>
      </c>
      <c r="B1" s="129"/>
      <c r="C1" s="129"/>
      <c r="D1" s="129"/>
      <c r="E1" s="129"/>
      <c r="F1" s="129"/>
      <c r="G1" s="129"/>
      <c r="H1" s="129"/>
      <c r="I1" s="129"/>
      <c r="J1" s="129"/>
      <c r="K1" s="80"/>
      <c r="L1" s="80"/>
      <c r="M1" s="80"/>
      <c r="O1" s="82"/>
      <c r="P1" s="82"/>
      <c r="Q1" s="82"/>
      <c r="R1" s="82"/>
      <c r="S1" s="82"/>
      <c r="T1" s="82"/>
      <c r="U1" s="82"/>
      <c r="V1" s="82"/>
      <c r="W1" s="82"/>
      <c r="X1" s="82"/>
      <c r="Y1" s="82"/>
      <c r="Z1" s="82"/>
      <c r="AC1" s="80"/>
      <c r="AD1" s="80"/>
      <c r="AE1" s="80"/>
    </row>
    <row r="2" spans="1:31" s="81" customFormat="1" ht="20.25" customHeight="1">
      <c r="A2" s="128" t="s">
        <v>182</v>
      </c>
      <c r="B2" s="128"/>
      <c r="C2" s="128"/>
      <c r="D2" s="128"/>
      <c r="E2" s="128"/>
      <c r="F2" s="128"/>
      <c r="G2" s="128"/>
      <c r="H2" s="128"/>
      <c r="I2" s="128"/>
      <c r="J2" s="128"/>
      <c r="K2" s="31"/>
      <c r="L2" s="31"/>
      <c r="M2" s="31"/>
      <c r="O2" s="87"/>
      <c r="P2" s="83"/>
      <c r="Q2" s="83"/>
      <c r="R2" s="83"/>
      <c r="S2" s="83"/>
      <c r="T2" s="83"/>
      <c r="U2" s="83"/>
      <c r="V2" s="83"/>
      <c r="W2" s="83"/>
      <c r="X2" s="83"/>
      <c r="Y2" s="83"/>
      <c r="Z2" s="84"/>
      <c r="AC2" s="31"/>
      <c r="AD2" s="31"/>
      <c r="AE2" s="31"/>
    </row>
    <row r="3" spans="1:35" s="81" customFormat="1" ht="20.25" customHeight="1">
      <c r="A3" s="121" t="s">
        <v>18</v>
      </c>
      <c r="B3" s="121" t="s">
        <v>1</v>
      </c>
      <c r="C3" s="121" t="s">
        <v>0</v>
      </c>
      <c r="D3" s="121" t="s">
        <v>58</v>
      </c>
      <c r="E3" s="130" t="s">
        <v>181</v>
      </c>
      <c r="F3" s="130"/>
      <c r="G3" s="130"/>
      <c r="H3" s="130"/>
      <c r="I3" s="130"/>
      <c r="J3" s="130"/>
      <c r="K3" s="130"/>
      <c r="L3" s="130"/>
      <c r="M3" s="130"/>
      <c r="N3" s="130"/>
      <c r="O3" s="88"/>
      <c r="P3" s="122" t="s">
        <v>1</v>
      </c>
      <c r="Q3" s="122" t="s">
        <v>0</v>
      </c>
      <c r="R3" s="122" t="s">
        <v>58</v>
      </c>
      <c r="S3" s="124" t="s">
        <v>185</v>
      </c>
      <c r="T3" s="125"/>
      <c r="U3" s="125"/>
      <c r="V3" s="125"/>
      <c r="W3" s="125"/>
      <c r="X3" s="125"/>
      <c r="Y3" s="125"/>
      <c r="Z3" s="125"/>
      <c r="AA3" s="125"/>
      <c r="AB3" s="125"/>
      <c r="AC3" s="125"/>
      <c r="AD3" s="125"/>
      <c r="AE3" s="125"/>
      <c r="AF3" s="126"/>
      <c r="AG3" s="133" t="s">
        <v>192</v>
      </c>
      <c r="AH3" s="134"/>
      <c r="AI3" s="135"/>
    </row>
    <row r="4" spans="1:35" s="1" customFormat="1" ht="104.25" customHeight="1">
      <c r="A4" s="121"/>
      <c r="B4" s="121"/>
      <c r="C4" s="121"/>
      <c r="D4" s="121"/>
      <c r="E4" s="71" t="s">
        <v>4</v>
      </c>
      <c r="F4" s="72" t="s">
        <v>5</v>
      </c>
      <c r="G4" s="72" t="s">
        <v>157</v>
      </c>
      <c r="H4" s="121" t="s">
        <v>169</v>
      </c>
      <c r="I4" s="121"/>
      <c r="J4" s="72" t="s">
        <v>179</v>
      </c>
      <c r="K4" s="71" t="s">
        <v>180</v>
      </c>
      <c r="L4" s="71" t="s">
        <v>193</v>
      </c>
      <c r="M4" s="71" t="s">
        <v>183</v>
      </c>
      <c r="N4" s="71" t="s">
        <v>184</v>
      </c>
      <c r="O4" s="71"/>
      <c r="P4" s="123"/>
      <c r="Q4" s="123"/>
      <c r="R4" s="123"/>
      <c r="S4" s="71" t="s">
        <v>4</v>
      </c>
      <c r="T4" s="72" t="s">
        <v>5</v>
      </c>
      <c r="U4" s="72" t="s">
        <v>17</v>
      </c>
      <c r="V4" s="76" t="s">
        <v>47</v>
      </c>
      <c r="W4" s="76" t="s">
        <v>48</v>
      </c>
      <c r="X4" s="77" t="s">
        <v>49</v>
      </c>
      <c r="Y4" s="72" t="s">
        <v>19</v>
      </c>
      <c r="Z4" s="121" t="s">
        <v>20</v>
      </c>
      <c r="AA4" s="121"/>
      <c r="AB4" s="72" t="s">
        <v>179</v>
      </c>
      <c r="AC4" s="71" t="s">
        <v>180</v>
      </c>
      <c r="AD4" s="71" t="s">
        <v>188</v>
      </c>
      <c r="AE4" s="71" t="s">
        <v>183</v>
      </c>
      <c r="AF4" s="62" t="s">
        <v>184</v>
      </c>
      <c r="AG4" s="79" t="s">
        <v>190</v>
      </c>
      <c r="AH4" s="79" t="s">
        <v>189</v>
      </c>
      <c r="AI4" s="79" t="s">
        <v>191</v>
      </c>
    </row>
    <row r="5" spans="1:35" s="1" customFormat="1" ht="19.5" customHeight="1">
      <c r="A5" s="73" t="s">
        <v>175</v>
      </c>
      <c r="B5" s="6"/>
      <c r="C5" s="6"/>
      <c r="D5" s="6"/>
      <c r="E5" s="6"/>
      <c r="F5" s="74"/>
      <c r="G5" s="74"/>
      <c r="H5" s="6"/>
      <c r="I5" s="6"/>
      <c r="J5" s="74"/>
      <c r="K5" s="6"/>
      <c r="L5" s="6"/>
      <c r="M5" s="75"/>
      <c r="N5" s="6"/>
      <c r="O5" s="89"/>
      <c r="P5" s="46" t="s">
        <v>175</v>
      </c>
      <c r="Q5" s="50"/>
      <c r="R5" s="49"/>
      <c r="S5" s="50"/>
      <c r="T5" s="51"/>
      <c r="U5" s="51"/>
      <c r="V5" s="52"/>
      <c r="W5" s="52"/>
      <c r="X5" s="51"/>
      <c r="Y5" s="51"/>
      <c r="Z5" s="50"/>
      <c r="AA5" s="50"/>
      <c r="AB5" s="74"/>
      <c r="AC5" s="6"/>
      <c r="AD5" s="50"/>
      <c r="AE5" s="50"/>
      <c r="AF5" s="50"/>
      <c r="AG5" s="85"/>
      <c r="AH5" s="85"/>
      <c r="AI5" s="86"/>
    </row>
    <row r="6" spans="1:35" ht="13.5" customHeight="1">
      <c r="A6" s="127" t="s">
        <v>6</v>
      </c>
      <c r="B6" s="13" t="s">
        <v>138</v>
      </c>
      <c r="C6" s="9" t="s">
        <v>2</v>
      </c>
      <c r="D6" s="9"/>
      <c r="E6" s="40">
        <v>9</v>
      </c>
      <c r="F6" s="7">
        <v>47.4</v>
      </c>
      <c r="G6" s="7">
        <f>F6-E6</f>
        <v>38.4</v>
      </c>
      <c r="H6" s="10"/>
      <c r="I6" s="28"/>
      <c r="J6" s="40">
        <v>38.4</v>
      </c>
      <c r="K6" s="109">
        <v>91.32</v>
      </c>
      <c r="L6" s="106" t="s">
        <v>186</v>
      </c>
      <c r="M6" s="106">
        <v>2</v>
      </c>
      <c r="N6" s="106">
        <v>7</v>
      </c>
      <c r="O6" s="39"/>
      <c r="P6" s="13" t="s">
        <v>138</v>
      </c>
      <c r="Q6" s="9" t="s">
        <v>2</v>
      </c>
      <c r="R6" s="9"/>
      <c r="S6" s="40">
        <v>9</v>
      </c>
      <c r="T6" s="7">
        <v>39.35</v>
      </c>
      <c r="U6" s="7">
        <f aca="true" t="shared" si="0" ref="U6:U14">T6-S6</f>
        <v>30.35</v>
      </c>
      <c r="V6" s="22">
        <v>0</v>
      </c>
      <c r="W6" s="22">
        <f aca="true" t="shared" si="1" ref="W6:W14">8-V6</f>
        <v>8</v>
      </c>
      <c r="X6" s="7">
        <f aca="true" t="shared" si="2" ref="X6:X14">3*W6</f>
        <v>24</v>
      </c>
      <c r="Y6" s="7">
        <f aca="true" t="shared" si="3" ref="Y6:Y14">U6+X6</f>
        <v>54.35</v>
      </c>
      <c r="Z6" s="10" t="s">
        <v>8</v>
      </c>
      <c r="AA6" s="28" t="s">
        <v>50</v>
      </c>
      <c r="AB6" s="40"/>
      <c r="AC6" s="109">
        <v>50.45</v>
      </c>
      <c r="AD6" s="106" t="s">
        <v>186</v>
      </c>
      <c r="AE6" s="106">
        <v>1</v>
      </c>
      <c r="AF6" s="112">
        <v>8</v>
      </c>
      <c r="AG6" s="131">
        <f>N6+N10+AF6+AF10</f>
        <v>28</v>
      </c>
      <c r="AH6" s="131">
        <v>4</v>
      </c>
      <c r="AI6" s="132">
        <v>9</v>
      </c>
    </row>
    <row r="7" spans="1:35" ht="12.75" customHeight="1">
      <c r="A7" s="127"/>
      <c r="B7" s="14" t="s">
        <v>176</v>
      </c>
      <c r="C7" s="9" t="s">
        <v>2</v>
      </c>
      <c r="D7" s="9"/>
      <c r="E7" s="40">
        <f>E6+20</f>
        <v>29</v>
      </c>
      <c r="F7" s="7">
        <v>76.27</v>
      </c>
      <c r="G7" s="7">
        <f>F7-E7</f>
        <v>47.269999999999996</v>
      </c>
      <c r="H7" s="10" t="s">
        <v>8</v>
      </c>
      <c r="I7" s="28" t="s">
        <v>158</v>
      </c>
      <c r="J7" s="40"/>
      <c r="K7" s="107"/>
      <c r="L7" s="107"/>
      <c r="M7" s="107"/>
      <c r="N7" s="107"/>
      <c r="O7" s="39"/>
      <c r="P7" s="14" t="s">
        <v>176</v>
      </c>
      <c r="Q7" s="9" t="s">
        <v>2</v>
      </c>
      <c r="R7" s="9"/>
      <c r="S7" s="40">
        <f>S6+20</f>
        <v>29</v>
      </c>
      <c r="T7" s="7">
        <v>61.3</v>
      </c>
      <c r="U7" s="7">
        <f t="shared" si="0"/>
        <v>32.3</v>
      </c>
      <c r="V7" s="22">
        <v>0</v>
      </c>
      <c r="W7" s="22">
        <f t="shared" si="1"/>
        <v>8</v>
      </c>
      <c r="X7" s="7">
        <f t="shared" si="2"/>
        <v>24</v>
      </c>
      <c r="Y7" s="7">
        <f t="shared" si="3"/>
        <v>56.3</v>
      </c>
      <c r="Z7" s="10" t="s">
        <v>8</v>
      </c>
      <c r="AA7" s="28" t="s">
        <v>50</v>
      </c>
      <c r="AB7" s="40"/>
      <c r="AC7" s="107"/>
      <c r="AD7" s="107"/>
      <c r="AE7" s="107"/>
      <c r="AF7" s="113"/>
      <c r="AG7" s="131"/>
      <c r="AH7" s="131"/>
      <c r="AI7" s="132"/>
    </row>
    <row r="8" spans="1:35" ht="12.75" customHeight="1">
      <c r="A8" s="127"/>
      <c r="B8" s="13" t="s">
        <v>94</v>
      </c>
      <c r="C8" s="9" t="s">
        <v>2</v>
      </c>
      <c r="D8" s="9"/>
      <c r="E8" s="40">
        <f>E7+20</f>
        <v>49</v>
      </c>
      <c r="F8" s="7">
        <v>101.52</v>
      </c>
      <c r="G8" s="7">
        <f>F8-E8</f>
        <v>52.519999999999996</v>
      </c>
      <c r="H8" s="10"/>
      <c r="I8" s="28"/>
      <c r="J8" s="40">
        <v>52.52</v>
      </c>
      <c r="K8" s="107"/>
      <c r="L8" s="107"/>
      <c r="M8" s="107"/>
      <c r="N8" s="107"/>
      <c r="O8" s="39"/>
      <c r="P8" s="13" t="s">
        <v>94</v>
      </c>
      <c r="Q8" s="9" t="s">
        <v>2</v>
      </c>
      <c r="R8" s="9"/>
      <c r="S8" s="40">
        <f>S7+20</f>
        <v>49</v>
      </c>
      <c r="T8" s="7">
        <v>90.45</v>
      </c>
      <c r="U8" s="7">
        <f t="shared" si="0"/>
        <v>41.45</v>
      </c>
      <c r="V8" s="22">
        <v>5</v>
      </c>
      <c r="W8" s="22">
        <f t="shared" si="1"/>
        <v>3</v>
      </c>
      <c r="X8" s="7">
        <f t="shared" si="2"/>
        <v>9</v>
      </c>
      <c r="Y8" s="7">
        <f t="shared" si="3"/>
        <v>50.45</v>
      </c>
      <c r="Z8" s="10"/>
      <c r="AA8" s="28"/>
      <c r="AB8" s="40">
        <v>50.45</v>
      </c>
      <c r="AC8" s="107"/>
      <c r="AD8" s="107"/>
      <c r="AE8" s="107"/>
      <c r="AF8" s="113"/>
      <c r="AG8" s="131"/>
      <c r="AH8" s="131"/>
      <c r="AI8" s="132"/>
    </row>
    <row r="9" spans="1:35" ht="12.75" customHeight="1">
      <c r="A9" s="127"/>
      <c r="B9" s="13" t="s">
        <v>95</v>
      </c>
      <c r="C9" s="9" t="s">
        <v>2</v>
      </c>
      <c r="D9" s="9"/>
      <c r="E9" s="40">
        <f>E8+29</f>
        <v>78</v>
      </c>
      <c r="F9" s="7">
        <v>108.35</v>
      </c>
      <c r="G9" s="7">
        <f>F9-E9</f>
        <v>30.349999999999994</v>
      </c>
      <c r="H9" s="10" t="s">
        <v>8</v>
      </c>
      <c r="I9" s="28" t="s">
        <v>156</v>
      </c>
      <c r="J9" s="40"/>
      <c r="K9" s="108"/>
      <c r="L9" s="108"/>
      <c r="M9" s="108"/>
      <c r="N9" s="108"/>
      <c r="O9" s="39"/>
      <c r="P9" s="13" t="s">
        <v>95</v>
      </c>
      <c r="Q9" s="9" t="s">
        <v>2</v>
      </c>
      <c r="R9" s="9"/>
      <c r="S9" s="40">
        <f>S8+20</f>
        <v>69</v>
      </c>
      <c r="T9" s="7">
        <v>105.52</v>
      </c>
      <c r="U9" s="7">
        <f t="shared" si="0"/>
        <v>36.519999999999996</v>
      </c>
      <c r="V9" s="22">
        <v>0</v>
      </c>
      <c r="W9" s="22">
        <f t="shared" si="1"/>
        <v>8</v>
      </c>
      <c r="X9" s="7">
        <f t="shared" si="2"/>
        <v>24</v>
      </c>
      <c r="Y9" s="7">
        <f t="shared" si="3"/>
        <v>60.519999999999996</v>
      </c>
      <c r="Z9" s="10" t="s">
        <v>8</v>
      </c>
      <c r="AA9" s="28" t="s">
        <v>50</v>
      </c>
      <c r="AB9" s="40"/>
      <c r="AC9" s="108"/>
      <c r="AD9" s="108"/>
      <c r="AE9" s="108"/>
      <c r="AF9" s="114"/>
      <c r="AG9" s="131"/>
      <c r="AH9" s="131"/>
      <c r="AI9" s="132"/>
    </row>
    <row r="10" spans="1:35" ht="12.75" customHeight="1">
      <c r="A10" s="127"/>
      <c r="B10" s="20" t="s">
        <v>96</v>
      </c>
      <c r="C10" s="17" t="s">
        <v>3</v>
      </c>
      <c r="D10" s="17"/>
      <c r="E10" s="18">
        <v>10</v>
      </c>
      <c r="F10" s="18">
        <v>75.39</v>
      </c>
      <c r="G10" s="18">
        <f>F10-E10</f>
        <v>65.39</v>
      </c>
      <c r="H10" s="19"/>
      <c r="I10" s="27"/>
      <c r="J10" s="18">
        <v>65.39</v>
      </c>
      <c r="K10" s="115">
        <v>125.07</v>
      </c>
      <c r="L10" s="103" t="s">
        <v>187</v>
      </c>
      <c r="M10" s="103">
        <v>2</v>
      </c>
      <c r="N10" s="103">
        <v>9</v>
      </c>
      <c r="O10" s="39"/>
      <c r="P10" s="20" t="s">
        <v>96</v>
      </c>
      <c r="Q10" s="17" t="s">
        <v>3</v>
      </c>
      <c r="R10" s="17"/>
      <c r="S10" s="18">
        <v>10</v>
      </c>
      <c r="T10" s="18">
        <v>63.5</v>
      </c>
      <c r="U10" s="18">
        <f t="shared" si="0"/>
        <v>53.5</v>
      </c>
      <c r="V10" s="23">
        <v>0</v>
      </c>
      <c r="W10" s="23">
        <f t="shared" si="1"/>
        <v>8</v>
      </c>
      <c r="X10" s="18">
        <f t="shared" si="2"/>
        <v>24</v>
      </c>
      <c r="Y10" s="18">
        <f t="shared" si="3"/>
        <v>77.5</v>
      </c>
      <c r="Z10" s="19" t="s">
        <v>8</v>
      </c>
      <c r="AA10" s="27" t="s">
        <v>50</v>
      </c>
      <c r="AB10" s="18"/>
      <c r="AC10" s="115">
        <v>0</v>
      </c>
      <c r="AD10" s="103" t="s">
        <v>186</v>
      </c>
      <c r="AE10" s="103">
        <v>0</v>
      </c>
      <c r="AF10" s="118">
        <v>4</v>
      </c>
      <c r="AG10" s="131"/>
      <c r="AH10" s="131"/>
      <c r="AI10" s="132"/>
    </row>
    <row r="11" spans="1:35" ht="12.75" customHeight="1">
      <c r="A11" s="127"/>
      <c r="B11" s="20" t="s">
        <v>97</v>
      </c>
      <c r="C11" s="17" t="s">
        <v>3</v>
      </c>
      <c r="D11" s="17"/>
      <c r="E11" s="18">
        <f>E10+20</f>
        <v>30</v>
      </c>
      <c r="F11" s="18"/>
      <c r="G11" s="18"/>
      <c r="H11" s="19"/>
      <c r="I11" s="27"/>
      <c r="J11" s="18"/>
      <c r="K11" s="104"/>
      <c r="L11" s="104"/>
      <c r="M11" s="104"/>
      <c r="N11" s="104"/>
      <c r="O11" s="39"/>
      <c r="P11" s="20" t="s">
        <v>97</v>
      </c>
      <c r="Q11" s="17" t="s">
        <v>3</v>
      </c>
      <c r="R11" s="17"/>
      <c r="S11" s="18">
        <f>S10+20</f>
        <v>30</v>
      </c>
      <c r="T11" s="18">
        <v>92.32</v>
      </c>
      <c r="U11" s="18">
        <f t="shared" si="0"/>
        <v>62.31999999999999</v>
      </c>
      <c r="V11" s="23">
        <v>1</v>
      </c>
      <c r="W11" s="23">
        <f t="shared" si="1"/>
        <v>7</v>
      </c>
      <c r="X11" s="18">
        <f t="shared" si="2"/>
        <v>21</v>
      </c>
      <c r="Y11" s="18">
        <f t="shared" si="3"/>
        <v>83.32</v>
      </c>
      <c r="Z11" s="19" t="s">
        <v>8</v>
      </c>
      <c r="AA11" s="27" t="s">
        <v>13</v>
      </c>
      <c r="AB11" s="18"/>
      <c r="AC11" s="104"/>
      <c r="AD11" s="104"/>
      <c r="AE11" s="104"/>
      <c r="AF11" s="119"/>
      <c r="AG11" s="131"/>
      <c r="AH11" s="131"/>
      <c r="AI11" s="132"/>
    </row>
    <row r="12" spans="1:35" ht="12.75" customHeight="1">
      <c r="A12" s="127"/>
      <c r="B12" s="20" t="s">
        <v>98</v>
      </c>
      <c r="C12" s="17" t="s">
        <v>3</v>
      </c>
      <c r="D12" s="17"/>
      <c r="E12" s="18">
        <f>E11+20</f>
        <v>50</v>
      </c>
      <c r="F12" s="18">
        <v>109.28</v>
      </c>
      <c r="G12" s="18">
        <f>F12-E12</f>
        <v>59.28</v>
      </c>
      <c r="H12" s="19"/>
      <c r="I12" s="27"/>
      <c r="J12" s="18">
        <v>59.28</v>
      </c>
      <c r="K12" s="104"/>
      <c r="L12" s="104"/>
      <c r="M12" s="104"/>
      <c r="N12" s="104"/>
      <c r="O12" s="39"/>
      <c r="P12" s="20" t="s">
        <v>98</v>
      </c>
      <c r="Q12" s="17" t="s">
        <v>3</v>
      </c>
      <c r="R12" s="17"/>
      <c r="S12" s="18">
        <f>S11+20</f>
        <v>50</v>
      </c>
      <c r="T12" s="18">
        <v>112.41</v>
      </c>
      <c r="U12" s="18">
        <f t="shared" si="0"/>
        <v>62.41</v>
      </c>
      <c r="V12" s="23">
        <v>0</v>
      </c>
      <c r="W12" s="23">
        <f t="shared" si="1"/>
        <v>8</v>
      </c>
      <c r="X12" s="18">
        <f t="shared" si="2"/>
        <v>24</v>
      </c>
      <c r="Y12" s="18">
        <f t="shared" si="3"/>
        <v>86.41</v>
      </c>
      <c r="Z12" s="19" t="s">
        <v>8</v>
      </c>
      <c r="AA12" s="27" t="s">
        <v>13</v>
      </c>
      <c r="AB12" s="18"/>
      <c r="AC12" s="104"/>
      <c r="AD12" s="104"/>
      <c r="AE12" s="104"/>
      <c r="AF12" s="119"/>
      <c r="AG12" s="131"/>
      <c r="AH12" s="131"/>
      <c r="AI12" s="132"/>
    </row>
    <row r="13" spans="1:35" ht="13.5" customHeight="1">
      <c r="A13" s="127"/>
      <c r="B13" s="20" t="s">
        <v>99</v>
      </c>
      <c r="C13" s="17" t="s">
        <v>3</v>
      </c>
      <c r="D13" s="17"/>
      <c r="E13" s="18">
        <f>E12+29</f>
        <v>79</v>
      </c>
      <c r="F13" s="18"/>
      <c r="G13" s="18"/>
      <c r="H13" s="19"/>
      <c r="I13" s="27"/>
      <c r="J13" s="18"/>
      <c r="K13" s="105"/>
      <c r="L13" s="105"/>
      <c r="M13" s="105"/>
      <c r="N13" s="105"/>
      <c r="O13" s="39"/>
      <c r="P13" s="20" t="s">
        <v>99</v>
      </c>
      <c r="Q13" s="17" t="s">
        <v>3</v>
      </c>
      <c r="R13" s="17"/>
      <c r="S13" s="18">
        <f>S12+20</f>
        <v>70</v>
      </c>
      <c r="T13" s="18">
        <v>114</v>
      </c>
      <c r="U13" s="18">
        <f t="shared" si="0"/>
        <v>44</v>
      </c>
      <c r="V13" s="23">
        <v>0</v>
      </c>
      <c r="W13" s="23">
        <f t="shared" si="1"/>
        <v>8</v>
      </c>
      <c r="X13" s="18">
        <f t="shared" si="2"/>
        <v>24</v>
      </c>
      <c r="Y13" s="18">
        <f t="shared" si="3"/>
        <v>68</v>
      </c>
      <c r="Z13" s="19" t="s">
        <v>8</v>
      </c>
      <c r="AA13" s="27" t="s">
        <v>50</v>
      </c>
      <c r="AB13" s="18"/>
      <c r="AC13" s="105"/>
      <c r="AD13" s="105"/>
      <c r="AE13" s="105"/>
      <c r="AF13" s="120"/>
      <c r="AG13" s="131"/>
      <c r="AH13" s="131"/>
      <c r="AI13" s="132"/>
    </row>
    <row r="14" spans="1:35" ht="12.75" customHeight="1">
      <c r="A14" s="127" t="s">
        <v>7</v>
      </c>
      <c r="B14" s="14" t="s">
        <v>11</v>
      </c>
      <c r="C14" s="9" t="s">
        <v>2</v>
      </c>
      <c r="D14" s="9" t="s">
        <v>153</v>
      </c>
      <c r="E14" s="40">
        <v>17</v>
      </c>
      <c r="F14" s="7">
        <v>69.52</v>
      </c>
      <c r="G14" s="7">
        <f>F14-E14</f>
        <v>52.519999999999996</v>
      </c>
      <c r="H14" s="10"/>
      <c r="I14" s="28"/>
      <c r="J14" s="40">
        <v>52.52</v>
      </c>
      <c r="K14" s="109">
        <v>162.52</v>
      </c>
      <c r="L14" s="106" t="s">
        <v>187</v>
      </c>
      <c r="M14" s="106">
        <v>2</v>
      </c>
      <c r="N14" s="106">
        <v>10</v>
      </c>
      <c r="O14" s="39"/>
      <c r="P14" s="14" t="s">
        <v>11</v>
      </c>
      <c r="Q14" s="9" t="s">
        <v>2</v>
      </c>
      <c r="R14" s="9" t="s">
        <v>153</v>
      </c>
      <c r="S14" s="40">
        <v>17</v>
      </c>
      <c r="T14" s="7">
        <v>56.03</v>
      </c>
      <c r="U14" s="7">
        <f t="shared" si="0"/>
        <v>39.03</v>
      </c>
      <c r="V14" s="22">
        <v>8</v>
      </c>
      <c r="W14" s="22">
        <f t="shared" si="1"/>
        <v>0</v>
      </c>
      <c r="X14" s="7">
        <f t="shared" si="2"/>
        <v>0</v>
      </c>
      <c r="Y14" s="7">
        <f t="shared" si="3"/>
        <v>39.03</v>
      </c>
      <c r="Z14" s="10"/>
      <c r="AA14" s="28"/>
      <c r="AB14" s="40">
        <v>39.03</v>
      </c>
      <c r="AC14" s="109">
        <v>100.23</v>
      </c>
      <c r="AD14" s="106" t="s">
        <v>187</v>
      </c>
      <c r="AE14" s="106">
        <v>2</v>
      </c>
      <c r="AF14" s="112">
        <v>9</v>
      </c>
      <c r="AG14" s="131">
        <f>N14+N18+AF14+AF18</f>
        <v>23</v>
      </c>
      <c r="AH14" s="131">
        <v>4</v>
      </c>
      <c r="AI14" s="132">
        <v>5</v>
      </c>
    </row>
    <row r="15" spans="1:35" ht="12.75" customHeight="1">
      <c r="A15" s="127"/>
      <c r="B15" s="14" t="s">
        <v>43</v>
      </c>
      <c r="C15" s="9" t="s">
        <v>2</v>
      </c>
      <c r="D15" s="9"/>
      <c r="E15" s="40">
        <f>E14+20</f>
        <v>37</v>
      </c>
      <c r="F15" s="7"/>
      <c r="G15" s="7"/>
      <c r="H15" s="10" t="s">
        <v>8</v>
      </c>
      <c r="I15" s="28" t="s">
        <v>160</v>
      </c>
      <c r="J15" s="40"/>
      <c r="K15" s="107"/>
      <c r="L15" s="107"/>
      <c r="M15" s="107"/>
      <c r="N15" s="107"/>
      <c r="O15" s="39"/>
      <c r="P15" s="14" t="s">
        <v>43</v>
      </c>
      <c r="Q15" s="9" t="s">
        <v>2</v>
      </c>
      <c r="R15" s="9"/>
      <c r="S15" s="40">
        <f>S14+20</f>
        <v>37</v>
      </c>
      <c r="T15" s="7"/>
      <c r="U15" s="7"/>
      <c r="V15" s="22"/>
      <c r="W15" s="22"/>
      <c r="X15" s="7"/>
      <c r="Y15" s="7"/>
      <c r="Z15" s="10"/>
      <c r="AA15" s="28"/>
      <c r="AB15" s="40"/>
      <c r="AC15" s="107"/>
      <c r="AD15" s="107"/>
      <c r="AE15" s="107"/>
      <c r="AF15" s="113"/>
      <c r="AG15" s="131"/>
      <c r="AH15" s="131"/>
      <c r="AI15" s="132"/>
    </row>
    <row r="16" spans="1:35" ht="12.75" customHeight="1">
      <c r="A16" s="127"/>
      <c r="B16" s="14" t="s">
        <v>44</v>
      </c>
      <c r="C16" s="9" t="s">
        <v>2</v>
      </c>
      <c r="D16" s="9"/>
      <c r="E16" s="40">
        <f>E15+20</f>
        <v>57</v>
      </c>
      <c r="F16" s="7">
        <v>167</v>
      </c>
      <c r="G16" s="7">
        <f>F16-E16</f>
        <v>110</v>
      </c>
      <c r="H16" s="10"/>
      <c r="I16" s="28"/>
      <c r="J16" s="7">
        <v>110</v>
      </c>
      <c r="K16" s="107"/>
      <c r="L16" s="107"/>
      <c r="M16" s="107"/>
      <c r="N16" s="107"/>
      <c r="O16" s="39"/>
      <c r="P16" s="14" t="s">
        <v>44</v>
      </c>
      <c r="Q16" s="9" t="s">
        <v>2</v>
      </c>
      <c r="R16" s="9"/>
      <c r="S16" s="40">
        <f>S15+20</f>
        <v>57</v>
      </c>
      <c r="T16" s="7">
        <v>106.2</v>
      </c>
      <c r="U16" s="7">
        <f>T16-S16</f>
        <v>49.2</v>
      </c>
      <c r="V16" s="22">
        <v>4</v>
      </c>
      <c r="W16" s="22">
        <f>8-V16</f>
        <v>4</v>
      </c>
      <c r="X16" s="7">
        <f>3*W16</f>
        <v>12</v>
      </c>
      <c r="Y16" s="7">
        <f>U16+X16</f>
        <v>61.2</v>
      </c>
      <c r="Z16" s="10"/>
      <c r="AA16" s="28"/>
      <c r="AB16" s="7">
        <v>61.2</v>
      </c>
      <c r="AC16" s="107"/>
      <c r="AD16" s="107"/>
      <c r="AE16" s="107"/>
      <c r="AF16" s="113"/>
      <c r="AG16" s="131"/>
      <c r="AH16" s="131"/>
      <c r="AI16" s="132"/>
    </row>
    <row r="17" spans="1:35" ht="12.75" customHeight="1">
      <c r="A17" s="127"/>
      <c r="B17" s="14"/>
      <c r="C17" s="9" t="s">
        <v>2</v>
      </c>
      <c r="D17" s="9"/>
      <c r="E17" s="40">
        <f>E16+29</f>
        <v>86</v>
      </c>
      <c r="F17" s="7"/>
      <c r="G17" s="7"/>
      <c r="H17" s="10"/>
      <c r="I17" s="28"/>
      <c r="J17" s="7"/>
      <c r="K17" s="108"/>
      <c r="L17" s="108"/>
      <c r="M17" s="108"/>
      <c r="N17" s="108"/>
      <c r="O17" s="39"/>
      <c r="P17" s="14"/>
      <c r="Q17" s="9" t="s">
        <v>2</v>
      </c>
      <c r="R17" s="9"/>
      <c r="S17" s="40">
        <f>S16+20</f>
        <v>77</v>
      </c>
      <c r="T17" s="7"/>
      <c r="U17" s="7"/>
      <c r="V17" s="22"/>
      <c r="W17" s="22"/>
      <c r="X17" s="7"/>
      <c r="Y17" s="7"/>
      <c r="Z17" s="10"/>
      <c r="AA17" s="28"/>
      <c r="AB17" s="7"/>
      <c r="AC17" s="108"/>
      <c r="AD17" s="108"/>
      <c r="AE17" s="108"/>
      <c r="AF17" s="114"/>
      <c r="AG17" s="131"/>
      <c r="AH17" s="131"/>
      <c r="AI17" s="132"/>
    </row>
    <row r="18" spans="1:35" ht="12.75" customHeight="1">
      <c r="A18" s="127"/>
      <c r="B18" s="16" t="s">
        <v>135</v>
      </c>
      <c r="C18" s="17" t="s">
        <v>3</v>
      </c>
      <c r="D18" s="17"/>
      <c r="E18" s="18">
        <f>E14+1</f>
        <v>18</v>
      </c>
      <c r="F18" s="18">
        <v>63.2</v>
      </c>
      <c r="G18" s="18">
        <f>F18-E18</f>
        <v>45.2</v>
      </c>
      <c r="H18" s="19"/>
      <c r="I18" s="27"/>
      <c r="J18" s="18">
        <v>45.2</v>
      </c>
      <c r="K18" s="115">
        <v>158.59</v>
      </c>
      <c r="L18" s="103" t="s">
        <v>186</v>
      </c>
      <c r="M18" s="103">
        <v>3</v>
      </c>
      <c r="N18" s="103">
        <v>3</v>
      </c>
      <c r="O18" s="39"/>
      <c r="P18" s="16" t="s">
        <v>135</v>
      </c>
      <c r="Q18" s="17" t="s">
        <v>3</v>
      </c>
      <c r="R18" s="17"/>
      <c r="S18" s="18">
        <f>S14+1</f>
        <v>18</v>
      </c>
      <c r="T18" s="18">
        <v>70.44</v>
      </c>
      <c r="U18" s="18">
        <f>T18-S18</f>
        <v>52.44</v>
      </c>
      <c r="V18" s="23">
        <v>5</v>
      </c>
      <c r="W18" s="23">
        <f>8-V18</f>
        <v>3</v>
      </c>
      <c r="X18" s="18">
        <f>3*W18</f>
        <v>9</v>
      </c>
      <c r="Y18" s="18">
        <f>U18+X18</f>
        <v>61.44</v>
      </c>
      <c r="Z18" s="19"/>
      <c r="AA18" s="27"/>
      <c r="AB18" s="18">
        <v>61.44</v>
      </c>
      <c r="AC18" s="115">
        <v>178.36</v>
      </c>
      <c r="AD18" s="103" t="s">
        <v>186</v>
      </c>
      <c r="AE18" s="103">
        <v>3</v>
      </c>
      <c r="AF18" s="118">
        <v>1</v>
      </c>
      <c r="AG18" s="131"/>
      <c r="AH18" s="131"/>
      <c r="AI18" s="132"/>
    </row>
    <row r="19" spans="1:35" ht="12.75" customHeight="1">
      <c r="A19" s="127"/>
      <c r="B19" s="16" t="s">
        <v>12</v>
      </c>
      <c r="C19" s="17" t="s">
        <v>3</v>
      </c>
      <c r="D19" s="17" t="s">
        <v>66</v>
      </c>
      <c r="E19" s="18">
        <v>34</v>
      </c>
      <c r="F19" s="18">
        <v>92.44</v>
      </c>
      <c r="G19" s="18">
        <f>F19-E19</f>
        <v>58.44</v>
      </c>
      <c r="H19" s="19"/>
      <c r="I19" s="27"/>
      <c r="J19" s="18">
        <v>58.44</v>
      </c>
      <c r="K19" s="104"/>
      <c r="L19" s="104"/>
      <c r="M19" s="104"/>
      <c r="N19" s="104"/>
      <c r="O19" s="39"/>
      <c r="P19" s="16" t="s">
        <v>12</v>
      </c>
      <c r="Q19" s="17" t="s">
        <v>3</v>
      </c>
      <c r="R19" s="17" t="s">
        <v>66</v>
      </c>
      <c r="S19" s="18">
        <v>34</v>
      </c>
      <c r="T19" s="18">
        <v>85.07</v>
      </c>
      <c r="U19" s="18">
        <f>T19-S19</f>
        <v>51.06999999999999</v>
      </c>
      <c r="V19" s="23">
        <v>2</v>
      </c>
      <c r="W19" s="23">
        <f>8-V19</f>
        <v>6</v>
      </c>
      <c r="X19" s="18">
        <f>3*W19</f>
        <v>18</v>
      </c>
      <c r="Y19" s="18">
        <f>U19+X19</f>
        <v>69.07</v>
      </c>
      <c r="Z19" s="19"/>
      <c r="AA19" s="27"/>
      <c r="AB19" s="18">
        <v>69.07</v>
      </c>
      <c r="AC19" s="104"/>
      <c r="AD19" s="104"/>
      <c r="AE19" s="104"/>
      <c r="AF19" s="119"/>
      <c r="AG19" s="131"/>
      <c r="AH19" s="131"/>
      <c r="AI19" s="132"/>
    </row>
    <row r="20" spans="1:35" ht="12.75" customHeight="1">
      <c r="A20" s="127"/>
      <c r="B20" s="16"/>
      <c r="C20" s="17" t="s">
        <v>3</v>
      </c>
      <c r="D20" s="17"/>
      <c r="E20" s="18">
        <v>58</v>
      </c>
      <c r="F20" s="18"/>
      <c r="G20" s="18"/>
      <c r="H20" s="19"/>
      <c r="I20" s="27"/>
      <c r="J20" s="18"/>
      <c r="K20" s="104"/>
      <c r="L20" s="104"/>
      <c r="M20" s="104"/>
      <c r="N20" s="104"/>
      <c r="O20" s="39"/>
      <c r="P20" s="16"/>
      <c r="Q20" s="17" t="s">
        <v>3</v>
      </c>
      <c r="R20" s="17"/>
      <c r="S20" s="18">
        <v>58</v>
      </c>
      <c r="T20" s="18"/>
      <c r="U20" s="18"/>
      <c r="V20" s="23"/>
      <c r="W20" s="23"/>
      <c r="X20" s="18"/>
      <c r="Y20" s="18"/>
      <c r="Z20" s="19"/>
      <c r="AA20" s="27"/>
      <c r="AB20" s="18"/>
      <c r="AC20" s="104"/>
      <c r="AD20" s="104"/>
      <c r="AE20" s="104"/>
      <c r="AF20" s="119"/>
      <c r="AG20" s="131"/>
      <c r="AH20" s="131"/>
      <c r="AI20" s="132"/>
    </row>
    <row r="21" spans="1:35" ht="12.75" customHeight="1">
      <c r="A21" s="127"/>
      <c r="B21" s="16" t="s">
        <v>136</v>
      </c>
      <c r="C21" s="17" t="s">
        <v>3</v>
      </c>
      <c r="D21" s="17">
        <v>3</v>
      </c>
      <c r="E21" s="18">
        <f>E20+29</f>
        <v>87</v>
      </c>
      <c r="F21" s="18">
        <v>141.55</v>
      </c>
      <c r="G21" s="18">
        <f aca="true" t="shared" si="4" ref="G21:G42">F21-E21</f>
        <v>54.55000000000001</v>
      </c>
      <c r="H21" s="30"/>
      <c r="I21" s="29"/>
      <c r="J21" s="18">
        <v>54.55</v>
      </c>
      <c r="K21" s="105"/>
      <c r="L21" s="105"/>
      <c r="M21" s="105"/>
      <c r="N21" s="105"/>
      <c r="O21" s="39"/>
      <c r="P21" s="16" t="s">
        <v>136</v>
      </c>
      <c r="Q21" s="17" t="s">
        <v>3</v>
      </c>
      <c r="R21" s="17">
        <v>3</v>
      </c>
      <c r="S21" s="18">
        <f>S20+20</f>
        <v>78</v>
      </c>
      <c r="T21" s="18">
        <v>122.45</v>
      </c>
      <c r="U21" s="18">
        <f>T21-S21</f>
        <v>44.45</v>
      </c>
      <c r="V21" s="23">
        <v>7</v>
      </c>
      <c r="W21" s="23">
        <f>8-V21</f>
        <v>1</v>
      </c>
      <c r="X21" s="18">
        <f>3*W21</f>
        <v>3</v>
      </c>
      <c r="Y21" s="18">
        <f>U21+X21</f>
        <v>47.45</v>
      </c>
      <c r="Z21" s="30"/>
      <c r="AA21" s="29"/>
      <c r="AB21" s="18">
        <v>47.45</v>
      </c>
      <c r="AC21" s="105"/>
      <c r="AD21" s="105"/>
      <c r="AE21" s="105"/>
      <c r="AF21" s="120"/>
      <c r="AG21" s="131"/>
      <c r="AH21" s="131"/>
      <c r="AI21" s="132"/>
    </row>
    <row r="22" spans="1:35" ht="13.5" customHeight="1">
      <c r="A22" s="127" t="s">
        <v>14</v>
      </c>
      <c r="B22" s="13" t="s">
        <v>41</v>
      </c>
      <c r="C22" s="9" t="s">
        <v>2</v>
      </c>
      <c r="D22" s="9"/>
      <c r="E22" s="40">
        <v>1</v>
      </c>
      <c r="F22" s="7">
        <v>46.09</v>
      </c>
      <c r="G22" s="7">
        <f t="shared" si="4"/>
        <v>45.09</v>
      </c>
      <c r="H22" s="10"/>
      <c r="I22" s="28"/>
      <c r="J22" s="7">
        <v>45.09</v>
      </c>
      <c r="K22" s="109">
        <v>175.34</v>
      </c>
      <c r="L22" s="106" t="s">
        <v>186</v>
      </c>
      <c r="M22" s="106">
        <v>3</v>
      </c>
      <c r="N22" s="106">
        <v>6</v>
      </c>
      <c r="O22" s="39"/>
      <c r="P22" s="13" t="s">
        <v>41</v>
      </c>
      <c r="Q22" s="9" t="s">
        <v>2</v>
      </c>
      <c r="R22" s="9"/>
      <c r="S22" s="40">
        <v>1</v>
      </c>
      <c r="T22" s="7">
        <v>38.28</v>
      </c>
      <c r="U22" s="7">
        <f>T22-S22</f>
        <v>37.28</v>
      </c>
      <c r="V22" s="22">
        <v>1</v>
      </c>
      <c r="W22" s="22">
        <f>8-V22</f>
        <v>7</v>
      </c>
      <c r="X22" s="7">
        <f>3*W22</f>
        <v>21</v>
      </c>
      <c r="Y22" s="7">
        <f>U22+X22</f>
        <v>58.28</v>
      </c>
      <c r="Z22" s="10"/>
      <c r="AA22" s="28"/>
      <c r="AB22" s="7">
        <v>58.28</v>
      </c>
      <c r="AC22" s="109">
        <v>121.03</v>
      </c>
      <c r="AD22" s="106" t="s">
        <v>186</v>
      </c>
      <c r="AE22" s="106">
        <v>2</v>
      </c>
      <c r="AF22" s="112">
        <v>5</v>
      </c>
      <c r="AG22" s="131">
        <f>N22+N26+AF22+AF26</f>
        <v>20</v>
      </c>
      <c r="AH22" s="131">
        <v>4</v>
      </c>
      <c r="AI22" s="132">
        <v>4</v>
      </c>
    </row>
    <row r="23" spans="1:35" ht="12.75" customHeight="1">
      <c r="A23" s="127"/>
      <c r="B23" s="13" t="s">
        <v>39</v>
      </c>
      <c r="C23" s="9" t="s">
        <v>2</v>
      </c>
      <c r="D23" s="9"/>
      <c r="E23" s="40">
        <f>E22+20</f>
        <v>21</v>
      </c>
      <c r="F23" s="7">
        <v>76.25</v>
      </c>
      <c r="G23" s="7">
        <f t="shared" si="4"/>
        <v>55.25</v>
      </c>
      <c r="H23" s="10"/>
      <c r="I23" s="28"/>
      <c r="J23" s="7">
        <v>55.25</v>
      </c>
      <c r="K23" s="107"/>
      <c r="L23" s="107"/>
      <c r="M23" s="107"/>
      <c r="N23" s="107"/>
      <c r="O23" s="39"/>
      <c r="P23" s="13" t="s">
        <v>39</v>
      </c>
      <c r="Q23" s="9" t="s">
        <v>2</v>
      </c>
      <c r="R23" s="9"/>
      <c r="S23" s="40">
        <f>S22+20</f>
        <v>21</v>
      </c>
      <c r="T23" s="7">
        <v>62.35</v>
      </c>
      <c r="U23" s="7">
        <f>T23-S23</f>
        <v>41.35</v>
      </c>
      <c r="V23" s="22">
        <v>1</v>
      </c>
      <c r="W23" s="22">
        <f>8-V23</f>
        <v>7</v>
      </c>
      <c r="X23" s="7">
        <f>3*W23</f>
        <v>21</v>
      </c>
      <c r="Y23" s="7">
        <f>U23+X23</f>
        <v>62.35</v>
      </c>
      <c r="Z23" s="10"/>
      <c r="AA23" s="28"/>
      <c r="AB23" s="7">
        <v>62.35</v>
      </c>
      <c r="AC23" s="107"/>
      <c r="AD23" s="107"/>
      <c r="AE23" s="107"/>
      <c r="AF23" s="113"/>
      <c r="AG23" s="131"/>
      <c r="AH23" s="131"/>
      <c r="AI23" s="132"/>
    </row>
    <row r="24" spans="1:35" ht="12.75" customHeight="1">
      <c r="A24" s="127"/>
      <c r="B24" s="13" t="s">
        <v>140</v>
      </c>
      <c r="C24" s="9" t="s">
        <v>2</v>
      </c>
      <c r="D24" s="9"/>
      <c r="E24" s="40">
        <f>E23+20</f>
        <v>41</v>
      </c>
      <c r="F24" s="7">
        <v>116</v>
      </c>
      <c r="G24" s="7">
        <f t="shared" si="4"/>
        <v>75</v>
      </c>
      <c r="H24" s="10"/>
      <c r="I24" s="25"/>
      <c r="J24" s="7">
        <v>75</v>
      </c>
      <c r="K24" s="107"/>
      <c r="L24" s="107"/>
      <c r="M24" s="107"/>
      <c r="N24" s="107"/>
      <c r="O24" s="39"/>
      <c r="P24" s="13" t="s">
        <v>140</v>
      </c>
      <c r="Q24" s="9" t="s">
        <v>2</v>
      </c>
      <c r="R24" s="9"/>
      <c r="S24" s="40">
        <f>S23+20</f>
        <v>41</v>
      </c>
      <c r="T24" s="7"/>
      <c r="U24" s="7"/>
      <c r="V24" s="22"/>
      <c r="W24" s="22"/>
      <c r="X24" s="7"/>
      <c r="Y24" s="7"/>
      <c r="Z24" s="10"/>
      <c r="AA24" s="25"/>
      <c r="AB24" s="7"/>
      <c r="AC24" s="107"/>
      <c r="AD24" s="107"/>
      <c r="AE24" s="107"/>
      <c r="AF24" s="113"/>
      <c r="AG24" s="131"/>
      <c r="AH24" s="131"/>
      <c r="AI24" s="132"/>
    </row>
    <row r="25" spans="1:35" ht="12.75" customHeight="1">
      <c r="A25" s="127"/>
      <c r="B25" s="13" t="s">
        <v>38</v>
      </c>
      <c r="C25" s="9" t="s">
        <v>2</v>
      </c>
      <c r="D25" s="9"/>
      <c r="E25" s="40">
        <f>E24+29</f>
        <v>70</v>
      </c>
      <c r="F25" s="7">
        <v>151.4</v>
      </c>
      <c r="G25" s="7">
        <f t="shared" si="4"/>
        <v>81.4</v>
      </c>
      <c r="H25" s="10"/>
      <c r="I25" s="28"/>
      <c r="J25" s="7"/>
      <c r="K25" s="108"/>
      <c r="L25" s="108"/>
      <c r="M25" s="108"/>
      <c r="N25" s="108"/>
      <c r="O25" s="39"/>
      <c r="P25" s="13" t="s">
        <v>38</v>
      </c>
      <c r="Q25" s="9" t="s">
        <v>2</v>
      </c>
      <c r="R25" s="9"/>
      <c r="S25" s="40">
        <f>S24+20</f>
        <v>61</v>
      </c>
      <c r="T25" s="7">
        <v>125</v>
      </c>
      <c r="U25" s="7">
        <f>T25-S25</f>
        <v>64</v>
      </c>
      <c r="V25" s="22">
        <v>0</v>
      </c>
      <c r="W25" s="22">
        <f>8-V25</f>
        <v>8</v>
      </c>
      <c r="X25" s="7">
        <f>3*W25</f>
        <v>24</v>
      </c>
      <c r="Y25" s="7">
        <f>U25+X25</f>
        <v>88</v>
      </c>
      <c r="Z25" s="10" t="s">
        <v>8</v>
      </c>
      <c r="AA25" s="28" t="s">
        <v>50</v>
      </c>
      <c r="AB25" s="7"/>
      <c r="AC25" s="108"/>
      <c r="AD25" s="108"/>
      <c r="AE25" s="108"/>
      <c r="AF25" s="114"/>
      <c r="AG25" s="131"/>
      <c r="AH25" s="131"/>
      <c r="AI25" s="132"/>
    </row>
    <row r="26" spans="1:35" ht="12.75" customHeight="1">
      <c r="A26" s="127"/>
      <c r="B26" s="20" t="s">
        <v>89</v>
      </c>
      <c r="C26" s="17" t="s">
        <v>3</v>
      </c>
      <c r="D26" s="17"/>
      <c r="E26" s="18">
        <f>E22+1</f>
        <v>2</v>
      </c>
      <c r="F26" s="18">
        <v>41.05</v>
      </c>
      <c r="G26" s="18">
        <f t="shared" si="4"/>
        <v>39.05</v>
      </c>
      <c r="H26" s="19"/>
      <c r="I26" s="27"/>
      <c r="J26" s="18">
        <v>39.05</v>
      </c>
      <c r="K26" s="115">
        <v>174.06</v>
      </c>
      <c r="L26" s="103" t="s">
        <v>186</v>
      </c>
      <c r="M26" s="103">
        <v>3</v>
      </c>
      <c r="N26" s="103">
        <v>5</v>
      </c>
      <c r="O26" s="39"/>
      <c r="P26" s="20" t="s">
        <v>89</v>
      </c>
      <c r="Q26" s="17" t="s">
        <v>3</v>
      </c>
      <c r="R26" s="17"/>
      <c r="S26" s="18">
        <f>S22+1</f>
        <v>2</v>
      </c>
      <c r="T26" s="18">
        <v>36.07</v>
      </c>
      <c r="U26" s="18">
        <f>T26-S26</f>
        <v>34.07</v>
      </c>
      <c r="V26" s="23">
        <v>0</v>
      </c>
      <c r="W26" s="23">
        <f>8-V26</f>
        <v>8</v>
      </c>
      <c r="X26" s="18">
        <f>3*W26</f>
        <v>24</v>
      </c>
      <c r="Y26" s="18">
        <f>U26+X26</f>
        <v>58.07</v>
      </c>
      <c r="Z26" s="19" t="s">
        <v>8</v>
      </c>
      <c r="AA26" s="27" t="s">
        <v>159</v>
      </c>
      <c r="AB26" s="18"/>
      <c r="AC26" s="115">
        <v>0</v>
      </c>
      <c r="AD26" s="103" t="s">
        <v>186</v>
      </c>
      <c r="AE26" s="103">
        <v>0</v>
      </c>
      <c r="AF26" s="118">
        <v>4</v>
      </c>
      <c r="AG26" s="131"/>
      <c r="AH26" s="131"/>
      <c r="AI26" s="132"/>
    </row>
    <row r="27" spans="1:35" ht="12.75" customHeight="1">
      <c r="A27" s="127"/>
      <c r="B27" s="20" t="s">
        <v>90</v>
      </c>
      <c r="C27" s="17" t="s">
        <v>3</v>
      </c>
      <c r="D27" s="17"/>
      <c r="E27" s="18">
        <f>E26+20</f>
        <v>22</v>
      </c>
      <c r="F27" s="18">
        <v>110.01</v>
      </c>
      <c r="G27" s="18">
        <f t="shared" si="4"/>
        <v>88.01</v>
      </c>
      <c r="H27" s="19"/>
      <c r="I27" s="27"/>
      <c r="J27" s="18"/>
      <c r="K27" s="104"/>
      <c r="L27" s="104"/>
      <c r="M27" s="104"/>
      <c r="N27" s="104"/>
      <c r="O27" s="39"/>
      <c r="P27" s="20" t="s">
        <v>90</v>
      </c>
      <c r="Q27" s="17" t="s">
        <v>3</v>
      </c>
      <c r="R27" s="17"/>
      <c r="S27" s="18">
        <f>S26+20</f>
        <v>22</v>
      </c>
      <c r="T27" s="18">
        <v>75.03</v>
      </c>
      <c r="U27" s="18">
        <f>T27-S27</f>
        <v>53.03</v>
      </c>
      <c r="V27" s="23">
        <v>0</v>
      </c>
      <c r="W27" s="23">
        <f>8-V27</f>
        <v>8</v>
      </c>
      <c r="X27" s="18">
        <f>3*W27</f>
        <v>24</v>
      </c>
      <c r="Y27" s="18">
        <f>U27+X27</f>
        <v>77.03</v>
      </c>
      <c r="Z27" s="19" t="s">
        <v>8</v>
      </c>
      <c r="AA27" s="27" t="s">
        <v>50</v>
      </c>
      <c r="AB27" s="18"/>
      <c r="AC27" s="104"/>
      <c r="AD27" s="104"/>
      <c r="AE27" s="104"/>
      <c r="AF27" s="119"/>
      <c r="AG27" s="131"/>
      <c r="AH27" s="131"/>
      <c r="AI27" s="132"/>
    </row>
    <row r="28" spans="1:35" ht="12.75" customHeight="1">
      <c r="A28" s="127"/>
      <c r="B28" s="20" t="s">
        <v>141</v>
      </c>
      <c r="C28" s="17" t="s">
        <v>3</v>
      </c>
      <c r="D28" s="17"/>
      <c r="E28" s="18">
        <f>E27+20</f>
        <v>42</v>
      </c>
      <c r="F28" s="18">
        <v>124.08</v>
      </c>
      <c r="G28" s="18">
        <f t="shared" si="4"/>
        <v>82.08</v>
      </c>
      <c r="H28" s="19"/>
      <c r="I28" s="27"/>
      <c r="J28" s="18">
        <v>82.08</v>
      </c>
      <c r="K28" s="104"/>
      <c r="L28" s="104"/>
      <c r="M28" s="104"/>
      <c r="N28" s="104"/>
      <c r="O28" s="39"/>
      <c r="P28" s="20" t="s">
        <v>141</v>
      </c>
      <c r="Q28" s="17" t="s">
        <v>3</v>
      </c>
      <c r="R28" s="17"/>
      <c r="S28" s="18">
        <f>S27+20</f>
        <v>42</v>
      </c>
      <c r="T28" s="18"/>
      <c r="U28" s="18"/>
      <c r="V28" s="23"/>
      <c r="W28" s="23"/>
      <c r="X28" s="18"/>
      <c r="Y28" s="18"/>
      <c r="Z28" s="19"/>
      <c r="AA28" s="27"/>
      <c r="AB28" s="18"/>
      <c r="AC28" s="104"/>
      <c r="AD28" s="104"/>
      <c r="AE28" s="104"/>
      <c r="AF28" s="119"/>
      <c r="AG28" s="131"/>
      <c r="AH28" s="131"/>
      <c r="AI28" s="132"/>
    </row>
    <row r="29" spans="1:35" ht="13.5" customHeight="1">
      <c r="A29" s="127"/>
      <c r="B29" s="20" t="s">
        <v>91</v>
      </c>
      <c r="C29" s="17" t="s">
        <v>3</v>
      </c>
      <c r="D29" s="17"/>
      <c r="E29" s="18">
        <f>E28+29</f>
        <v>71</v>
      </c>
      <c r="F29" s="18">
        <v>123.53</v>
      </c>
      <c r="G29" s="18">
        <f t="shared" si="4"/>
        <v>52.53</v>
      </c>
      <c r="H29" s="19"/>
      <c r="I29" s="27"/>
      <c r="J29" s="18">
        <v>52.53</v>
      </c>
      <c r="K29" s="105"/>
      <c r="L29" s="105"/>
      <c r="M29" s="105"/>
      <c r="N29" s="105"/>
      <c r="O29" s="39"/>
      <c r="P29" s="20" t="s">
        <v>91</v>
      </c>
      <c r="Q29" s="17" t="s">
        <v>3</v>
      </c>
      <c r="R29" s="17"/>
      <c r="S29" s="18">
        <f>S28+20</f>
        <v>62</v>
      </c>
      <c r="T29" s="18">
        <v>119.2</v>
      </c>
      <c r="U29" s="18">
        <f aca="true" t="shared" si="5" ref="U29:U35">T29-S29</f>
        <v>57.2</v>
      </c>
      <c r="V29" s="23">
        <v>0</v>
      </c>
      <c r="W29" s="23">
        <f aca="true" t="shared" si="6" ref="W29:W35">8-V29</f>
        <v>8</v>
      </c>
      <c r="X29" s="18">
        <f aca="true" t="shared" si="7" ref="X29:X35">3*W29</f>
        <v>24</v>
      </c>
      <c r="Y29" s="18">
        <f aca="true" t="shared" si="8" ref="Y29:Y35">U29+X29</f>
        <v>81.2</v>
      </c>
      <c r="Z29" s="19" t="s">
        <v>8</v>
      </c>
      <c r="AA29" s="27" t="s">
        <v>50</v>
      </c>
      <c r="AB29" s="18"/>
      <c r="AC29" s="105"/>
      <c r="AD29" s="105"/>
      <c r="AE29" s="105"/>
      <c r="AF29" s="120"/>
      <c r="AG29" s="131"/>
      <c r="AH29" s="131"/>
      <c r="AI29" s="132"/>
    </row>
    <row r="30" spans="1:35" ht="12.75" customHeight="1">
      <c r="A30" s="127" t="s">
        <v>23</v>
      </c>
      <c r="B30" s="14" t="s">
        <v>24</v>
      </c>
      <c r="C30" s="9" t="s">
        <v>2</v>
      </c>
      <c r="D30" s="9"/>
      <c r="E30" s="40">
        <v>3</v>
      </c>
      <c r="F30" s="7">
        <v>44.5</v>
      </c>
      <c r="G30" s="7">
        <f t="shared" si="4"/>
        <v>41.5</v>
      </c>
      <c r="H30" s="10"/>
      <c r="I30" s="28"/>
      <c r="J30" s="7">
        <v>41.5</v>
      </c>
      <c r="K30" s="109">
        <v>112.36</v>
      </c>
      <c r="L30" s="106" t="s">
        <v>186</v>
      </c>
      <c r="M30" s="106">
        <v>3</v>
      </c>
      <c r="N30" s="106">
        <v>2</v>
      </c>
      <c r="O30" s="39"/>
      <c r="P30" s="14" t="s">
        <v>24</v>
      </c>
      <c r="Q30" s="9" t="s">
        <v>2</v>
      </c>
      <c r="R30" s="9"/>
      <c r="S30" s="40">
        <v>3</v>
      </c>
      <c r="T30" s="7">
        <v>41</v>
      </c>
      <c r="U30" s="7">
        <f t="shared" si="5"/>
        <v>38</v>
      </c>
      <c r="V30" s="22">
        <v>5</v>
      </c>
      <c r="W30" s="22">
        <f t="shared" si="6"/>
        <v>3</v>
      </c>
      <c r="X30" s="7">
        <f t="shared" si="7"/>
        <v>9</v>
      </c>
      <c r="Y30" s="7">
        <f t="shared" si="8"/>
        <v>47</v>
      </c>
      <c r="Z30" s="10"/>
      <c r="AA30" s="28"/>
      <c r="AB30" s="7">
        <v>47</v>
      </c>
      <c r="AC30" s="109">
        <v>160.37</v>
      </c>
      <c r="AD30" s="106" t="s">
        <v>186</v>
      </c>
      <c r="AE30" s="106">
        <v>3</v>
      </c>
      <c r="AF30" s="112">
        <v>2</v>
      </c>
      <c r="AG30" s="131">
        <f>N30+N34+AF30+AF34</f>
        <v>12</v>
      </c>
      <c r="AH30" s="131">
        <v>4</v>
      </c>
      <c r="AI30" s="132">
        <v>3</v>
      </c>
    </row>
    <row r="31" spans="1:35" ht="12.75" customHeight="1">
      <c r="A31" s="127"/>
      <c r="B31" s="14" t="s">
        <v>110</v>
      </c>
      <c r="C31" s="9" t="s">
        <v>2</v>
      </c>
      <c r="D31" s="9"/>
      <c r="E31" s="40">
        <f>E30+20</f>
        <v>23</v>
      </c>
      <c r="F31" s="7">
        <v>58.46</v>
      </c>
      <c r="G31" s="7">
        <f t="shared" si="4"/>
        <v>35.46</v>
      </c>
      <c r="H31" s="10"/>
      <c r="I31" s="25"/>
      <c r="J31" s="7">
        <v>35.46</v>
      </c>
      <c r="K31" s="107"/>
      <c r="L31" s="107"/>
      <c r="M31" s="107"/>
      <c r="N31" s="107"/>
      <c r="O31" s="39"/>
      <c r="P31" s="14" t="s">
        <v>110</v>
      </c>
      <c r="Q31" s="9" t="s">
        <v>2</v>
      </c>
      <c r="R31" s="9"/>
      <c r="S31" s="40">
        <f>S30+20</f>
        <v>23</v>
      </c>
      <c r="T31" s="7">
        <v>68.07</v>
      </c>
      <c r="U31" s="7">
        <f t="shared" si="5"/>
        <v>45.06999999999999</v>
      </c>
      <c r="V31" s="22">
        <v>1</v>
      </c>
      <c r="W31" s="22">
        <f t="shared" si="6"/>
        <v>7</v>
      </c>
      <c r="X31" s="7">
        <f t="shared" si="7"/>
        <v>21</v>
      </c>
      <c r="Y31" s="7">
        <f t="shared" si="8"/>
        <v>66.07</v>
      </c>
      <c r="Z31" s="10"/>
      <c r="AA31" s="25"/>
      <c r="AB31" s="7">
        <v>66.07</v>
      </c>
      <c r="AC31" s="107"/>
      <c r="AD31" s="107"/>
      <c r="AE31" s="107"/>
      <c r="AF31" s="113"/>
      <c r="AG31" s="131"/>
      <c r="AH31" s="131"/>
      <c r="AI31" s="132"/>
    </row>
    <row r="32" spans="1:35" ht="12.75" customHeight="1">
      <c r="A32" s="127"/>
      <c r="B32" s="14" t="s">
        <v>111</v>
      </c>
      <c r="C32" s="9" t="s">
        <v>2</v>
      </c>
      <c r="D32" s="9"/>
      <c r="E32" s="40">
        <f>E31+20</f>
        <v>43</v>
      </c>
      <c r="F32" s="7">
        <v>91.11</v>
      </c>
      <c r="G32" s="7">
        <f t="shared" si="4"/>
        <v>48.11</v>
      </c>
      <c r="H32" s="21"/>
      <c r="I32" s="42"/>
      <c r="J32" s="7"/>
      <c r="K32" s="107"/>
      <c r="L32" s="107"/>
      <c r="M32" s="107"/>
      <c r="N32" s="107"/>
      <c r="O32" s="39"/>
      <c r="P32" s="14" t="s">
        <v>111</v>
      </c>
      <c r="Q32" s="9" t="s">
        <v>2</v>
      </c>
      <c r="R32" s="9"/>
      <c r="S32" s="40">
        <f>S31+20</f>
        <v>43</v>
      </c>
      <c r="T32" s="7">
        <v>87.3</v>
      </c>
      <c r="U32" s="7">
        <f t="shared" si="5"/>
        <v>44.3</v>
      </c>
      <c r="V32" s="22">
        <v>7</v>
      </c>
      <c r="W32" s="22">
        <f t="shared" si="6"/>
        <v>1</v>
      </c>
      <c r="X32" s="7">
        <f t="shared" si="7"/>
        <v>3</v>
      </c>
      <c r="Y32" s="7">
        <f t="shared" si="8"/>
        <v>47.3</v>
      </c>
      <c r="Z32" s="21"/>
      <c r="AA32" s="42"/>
      <c r="AB32" s="7">
        <v>47.3</v>
      </c>
      <c r="AC32" s="107"/>
      <c r="AD32" s="107"/>
      <c r="AE32" s="107"/>
      <c r="AF32" s="113"/>
      <c r="AG32" s="131"/>
      <c r="AH32" s="131"/>
      <c r="AI32" s="132"/>
    </row>
    <row r="33" spans="1:35" ht="12.75" customHeight="1">
      <c r="A33" s="127"/>
      <c r="B33" s="14" t="s">
        <v>25</v>
      </c>
      <c r="C33" s="9" t="s">
        <v>2</v>
      </c>
      <c r="D33" s="9"/>
      <c r="E33" s="40">
        <f>E32+29</f>
        <v>72</v>
      </c>
      <c r="F33" s="7">
        <v>107</v>
      </c>
      <c r="G33" s="7">
        <f t="shared" si="4"/>
        <v>35</v>
      </c>
      <c r="H33" s="10"/>
      <c r="I33" s="28"/>
      <c r="J33" s="7">
        <v>35</v>
      </c>
      <c r="K33" s="108"/>
      <c r="L33" s="108"/>
      <c r="M33" s="108"/>
      <c r="N33" s="108"/>
      <c r="O33" s="39"/>
      <c r="P33" s="14" t="s">
        <v>25</v>
      </c>
      <c r="Q33" s="9" t="s">
        <v>2</v>
      </c>
      <c r="R33" s="9"/>
      <c r="S33" s="40">
        <f>S32+20</f>
        <v>63</v>
      </c>
      <c r="T33" s="7">
        <v>99.07</v>
      </c>
      <c r="U33" s="7">
        <f t="shared" si="5"/>
        <v>36.06999999999999</v>
      </c>
      <c r="V33" s="22">
        <v>0</v>
      </c>
      <c r="W33" s="22">
        <f t="shared" si="6"/>
        <v>8</v>
      </c>
      <c r="X33" s="7">
        <f t="shared" si="7"/>
        <v>24</v>
      </c>
      <c r="Y33" s="7">
        <f t="shared" si="8"/>
        <v>60.06999999999999</v>
      </c>
      <c r="Z33" s="10" t="s">
        <v>8</v>
      </c>
      <c r="AA33" s="28" t="s">
        <v>50</v>
      </c>
      <c r="AB33" s="7"/>
      <c r="AC33" s="108"/>
      <c r="AD33" s="108"/>
      <c r="AE33" s="108"/>
      <c r="AF33" s="114"/>
      <c r="AG33" s="131"/>
      <c r="AH33" s="131"/>
      <c r="AI33" s="132"/>
    </row>
    <row r="34" spans="1:35" ht="12.75" customHeight="1">
      <c r="A34" s="127"/>
      <c r="B34" s="16" t="s">
        <v>112</v>
      </c>
      <c r="C34" s="17" t="s">
        <v>3</v>
      </c>
      <c r="D34" s="17"/>
      <c r="E34" s="18">
        <f>E30+1</f>
        <v>4</v>
      </c>
      <c r="F34" s="18">
        <v>72.4</v>
      </c>
      <c r="G34" s="18">
        <f t="shared" si="4"/>
        <v>68.4</v>
      </c>
      <c r="H34" s="19"/>
      <c r="I34" s="27"/>
      <c r="J34" s="18"/>
      <c r="K34" s="115">
        <v>171.41</v>
      </c>
      <c r="L34" s="103" t="s">
        <v>186</v>
      </c>
      <c r="M34" s="103">
        <v>3</v>
      </c>
      <c r="N34" s="103">
        <v>4</v>
      </c>
      <c r="O34" s="39"/>
      <c r="P34" s="16" t="s">
        <v>112</v>
      </c>
      <c r="Q34" s="17" t="s">
        <v>3</v>
      </c>
      <c r="R34" s="17"/>
      <c r="S34" s="18">
        <f>S30+1</f>
        <v>4</v>
      </c>
      <c r="T34" s="18">
        <v>69</v>
      </c>
      <c r="U34" s="18">
        <f t="shared" si="5"/>
        <v>65</v>
      </c>
      <c r="V34" s="23">
        <v>1</v>
      </c>
      <c r="W34" s="23">
        <f t="shared" si="6"/>
        <v>7</v>
      </c>
      <c r="X34" s="18">
        <f t="shared" si="7"/>
        <v>21</v>
      </c>
      <c r="Y34" s="18">
        <f t="shared" si="8"/>
        <v>86</v>
      </c>
      <c r="Z34" s="19" t="s">
        <v>8</v>
      </c>
      <c r="AA34" s="27" t="s">
        <v>13</v>
      </c>
      <c r="AB34" s="18"/>
      <c r="AC34" s="115">
        <v>0</v>
      </c>
      <c r="AD34" s="103" t="s">
        <v>186</v>
      </c>
      <c r="AE34" s="103">
        <v>0</v>
      </c>
      <c r="AF34" s="118">
        <v>4</v>
      </c>
      <c r="AG34" s="131"/>
      <c r="AH34" s="131"/>
      <c r="AI34" s="132"/>
    </row>
    <row r="35" spans="1:35" ht="12.75" customHeight="1">
      <c r="A35" s="127"/>
      <c r="B35" s="16" t="s">
        <v>113</v>
      </c>
      <c r="C35" s="17" t="s">
        <v>3</v>
      </c>
      <c r="D35" s="17"/>
      <c r="E35" s="18">
        <f>E34+20</f>
        <v>24</v>
      </c>
      <c r="F35" s="18">
        <v>77.55</v>
      </c>
      <c r="G35" s="18">
        <f t="shared" si="4"/>
        <v>53.55</v>
      </c>
      <c r="H35" s="19"/>
      <c r="I35" s="27"/>
      <c r="J35" s="18">
        <v>53.55</v>
      </c>
      <c r="K35" s="104"/>
      <c r="L35" s="104"/>
      <c r="M35" s="104"/>
      <c r="N35" s="104"/>
      <c r="O35" s="39"/>
      <c r="P35" s="16" t="s">
        <v>113</v>
      </c>
      <c r="Q35" s="17" t="s">
        <v>3</v>
      </c>
      <c r="R35" s="17"/>
      <c r="S35" s="18">
        <f>S34+20</f>
        <v>24</v>
      </c>
      <c r="T35" s="18">
        <v>86.08</v>
      </c>
      <c r="U35" s="18">
        <f t="shared" si="5"/>
        <v>62.08</v>
      </c>
      <c r="V35" s="23">
        <v>1</v>
      </c>
      <c r="W35" s="23">
        <f t="shared" si="6"/>
        <v>7</v>
      </c>
      <c r="X35" s="18">
        <f t="shared" si="7"/>
        <v>21</v>
      </c>
      <c r="Y35" s="18">
        <f t="shared" si="8"/>
        <v>83.08</v>
      </c>
      <c r="Z35" s="19" t="s">
        <v>8</v>
      </c>
      <c r="AA35" s="27" t="s">
        <v>13</v>
      </c>
      <c r="AB35" s="18"/>
      <c r="AC35" s="104"/>
      <c r="AD35" s="104"/>
      <c r="AE35" s="104"/>
      <c r="AF35" s="119"/>
      <c r="AG35" s="131"/>
      <c r="AH35" s="131"/>
      <c r="AI35" s="132"/>
    </row>
    <row r="36" spans="1:35" ht="12.75" customHeight="1">
      <c r="A36" s="127"/>
      <c r="B36" s="16" t="s">
        <v>142</v>
      </c>
      <c r="C36" s="17" t="s">
        <v>3</v>
      </c>
      <c r="D36" s="17"/>
      <c r="E36" s="18">
        <f>E35+20</f>
        <v>44</v>
      </c>
      <c r="F36" s="18">
        <v>110.58</v>
      </c>
      <c r="G36" s="18">
        <f t="shared" si="4"/>
        <v>66.58</v>
      </c>
      <c r="H36" s="19"/>
      <c r="I36" s="27"/>
      <c r="J36" s="18">
        <v>66.58</v>
      </c>
      <c r="K36" s="104"/>
      <c r="L36" s="104"/>
      <c r="M36" s="104"/>
      <c r="N36" s="104"/>
      <c r="O36" s="39"/>
      <c r="P36" s="16" t="s">
        <v>142</v>
      </c>
      <c r="Q36" s="17" t="s">
        <v>3</v>
      </c>
      <c r="R36" s="17"/>
      <c r="S36" s="18">
        <f>S35+20</f>
        <v>44</v>
      </c>
      <c r="T36" s="18"/>
      <c r="U36" s="18"/>
      <c r="V36" s="23"/>
      <c r="W36" s="23"/>
      <c r="X36" s="18"/>
      <c r="Y36" s="18"/>
      <c r="Z36" s="19"/>
      <c r="AA36" s="27"/>
      <c r="AB36" s="18"/>
      <c r="AC36" s="104"/>
      <c r="AD36" s="104"/>
      <c r="AE36" s="104"/>
      <c r="AF36" s="119"/>
      <c r="AG36" s="131"/>
      <c r="AH36" s="131"/>
      <c r="AI36" s="132"/>
    </row>
    <row r="37" spans="1:35" ht="12.75" customHeight="1">
      <c r="A37" s="127"/>
      <c r="B37" s="16" t="s">
        <v>26</v>
      </c>
      <c r="C37" s="17" t="s">
        <v>3</v>
      </c>
      <c r="D37" s="17"/>
      <c r="E37" s="18">
        <f>E36+29</f>
        <v>73</v>
      </c>
      <c r="F37" s="18">
        <v>123.48</v>
      </c>
      <c r="G37" s="18">
        <f t="shared" si="4"/>
        <v>50.480000000000004</v>
      </c>
      <c r="H37" s="19"/>
      <c r="I37" s="27"/>
      <c r="J37" s="18">
        <v>50.48</v>
      </c>
      <c r="K37" s="105"/>
      <c r="L37" s="105"/>
      <c r="M37" s="105"/>
      <c r="N37" s="105"/>
      <c r="O37" s="39"/>
      <c r="P37" s="16" t="s">
        <v>26</v>
      </c>
      <c r="Q37" s="17" t="s">
        <v>3</v>
      </c>
      <c r="R37" s="17"/>
      <c r="S37" s="18">
        <f>S36+20</f>
        <v>64</v>
      </c>
      <c r="T37" s="18">
        <v>105.45</v>
      </c>
      <c r="U37" s="18">
        <f>T37-S37</f>
        <v>41.45</v>
      </c>
      <c r="V37" s="23">
        <v>0</v>
      </c>
      <c r="W37" s="23">
        <f>8-V37</f>
        <v>8</v>
      </c>
      <c r="X37" s="18">
        <f>3*W37</f>
        <v>24</v>
      </c>
      <c r="Y37" s="18">
        <f>U37+X37</f>
        <v>65.45</v>
      </c>
      <c r="Z37" s="19" t="s">
        <v>8</v>
      </c>
      <c r="AA37" s="27" t="s">
        <v>50</v>
      </c>
      <c r="AB37" s="18"/>
      <c r="AC37" s="105"/>
      <c r="AD37" s="105"/>
      <c r="AE37" s="105"/>
      <c r="AF37" s="120"/>
      <c r="AG37" s="131"/>
      <c r="AH37" s="131"/>
      <c r="AI37" s="132"/>
    </row>
    <row r="38" spans="1:35" ht="13.5" customHeight="1">
      <c r="A38" s="127" t="s">
        <v>15</v>
      </c>
      <c r="B38" s="13" t="s">
        <v>103</v>
      </c>
      <c r="C38" s="9" t="s">
        <v>2</v>
      </c>
      <c r="D38" s="9"/>
      <c r="E38" s="40">
        <v>11</v>
      </c>
      <c r="F38" s="7">
        <v>55.04</v>
      </c>
      <c r="G38" s="7">
        <f t="shared" si="4"/>
        <v>44.04</v>
      </c>
      <c r="H38" s="10"/>
      <c r="I38" s="28"/>
      <c r="J38" s="7">
        <v>44.04</v>
      </c>
      <c r="K38" s="109">
        <v>146.52</v>
      </c>
      <c r="L38" s="106" t="s">
        <v>186</v>
      </c>
      <c r="M38" s="106">
        <v>3</v>
      </c>
      <c r="N38" s="106">
        <v>5</v>
      </c>
      <c r="O38" s="39"/>
      <c r="P38" s="13" t="s">
        <v>103</v>
      </c>
      <c r="Q38" s="9" t="s">
        <v>2</v>
      </c>
      <c r="R38" s="9"/>
      <c r="S38" s="40">
        <v>11</v>
      </c>
      <c r="T38" s="7">
        <v>52.35</v>
      </c>
      <c r="U38" s="7">
        <f>T38-S38</f>
        <v>41.35</v>
      </c>
      <c r="V38" s="22">
        <v>1</v>
      </c>
      <c r="W38" s="22">
        <f>8-V38</f>
        <v>7</v>
      </c>
      <c r="X38" s="7">
        <f>3*W38</f>
        <v>21</v>
      </c>
      <c r="Y38" s="7">
        <f>U38+X38</f>
        <v>62.35</v>
      </c>
      <c r="Z38" s="10"/>
      <c r="AA38" s="28"/>
      <c r="AB38" s="7">
        <v>62.35</v>
      </c>
      <c r="AC38" s="109">
        <v>111.2</v>
      </c>
      <c r="AD38" s="106" t="s">
        <v>186</v>
      </c>
      <c r="AE38" s="106">
        <v>2</v>
      </c>
      <c r="AF38" s="112">
        <v>4</v>
      </c>
      <c r="AG38" s="131">
        <f>N38+N42+AF38+AF42</f>
        <v>27</v>
      </c>
      <c r="AH38" s="131">
        <v>4</v>
      </c>
      <c r="AI38" s="132">
        <v>7</v>
      </c>
    </row>
    <row r="39" spans="1:35" ht="12.75" customHeight="1">
      <c r="A39" s="127"/>
      <c r="B39" s="13" t="s">
        <v>27</v>
      </c>
      <c r="C39" s="9" t="s">
        <v>2</v>
      </c>
      <c r="D39" s="9" t="s">
        <v>66</v>
      </c>
      <c r="E39" s="40">
        <f>E38+20</f>
        <v>31</v>
      </c>
      <c r="F39" s="7">
        <v>92.44</v>
      </c>
      <c r="G39" s="7">
        <f t="shared" si="4"/>
        <v>61.44</v>
      </c>
      <c r="H39" s="10"/>
      <c r="I39" s="28"/>
      <c r="J39" s="7"/>
      <c r="K39" s="107"/>
      <c r="L39" s="107"/>
      <c r="M39" s="107"/>
      <c r="N39" s="107"/>
      <c r="O39" s="39"/>
      <c r="P39" s="13" t="s">
        <v>27</v>
      </c>
      <c r="Q39" s="9" t="s">
        <v>2</v>
      </c>
      <c r="R39" s="9" t="s">
        <v>66</v>
      </c>
      <c r="S39" s="40">
        <f>S38+20</f>
        <v>31</v>
      </c>
      <c r="T39" s="7">
        <v>73.05</v>
      </c>
      <c r="U39" s="7">
        <f>T39-S39</f>
        <v>42.05</v>
      </c>
      <c r="V39" s="22">
        <v>0</v>
      </c>
      <c r="W39" s="22">
        <f>8-V39</f>
        <v>8</v>
      </c>
      <c r="X39" s="7">
        <f>3*W39</f>
        <v>24</v>
      </c>
      <c r="Y39" s="7">
        <f>U39+X39</f>
        <v>66.05</v>
      </c>
      <c r="Z39" s="10" t="s">
        <v>8</v>
      </c>
      <c r="AA39" s="28" t="s">
        <v>50</v>
      </c>
      <c r="AB39" s="7"/>
      <c r="AC39" s="107"/>
      <c r="AD39" s="107"/>
      <c r="AE39" s="107"/>
      <c r="AF39" s="113"/>
      <c r="AG39" s="131"/>
      <c r="AH39" s="131"/>
      <c r="AI39" s="132"/>
    </row>
    <row r="40" spans="1:35" ht="12.75" customHeight="1">
      <c r="A40" s="127"/>
      <c r="B40" s="13" t="s">
        <v>104</v>
      </c>
      <c r="C40" s="9" t="s">
        <v>2</v>
      </c>
      <c r="D40" s="9"/>
      <c r="E40" s="40">
        <f>E39+20</f>
        <v>51</v>
      </c>
      <c r="F40" s="7">
        <v>101.48</v>
      </c>
      <c r="G40" s="7">
        <f t="shared" si="4"/>
        <v>50.480000000000004</v>
      </c>
      <c r="H40" s="10"/>
      <c r="I40" s="25"/>
      <c r="J40" s="7">
        <v>50.48</v>
      </c>
      <c r="K40" s="107"/>
      <c r="L40" s="107"/>
      <c r="M40" s="107"/>
      <c r="N40" s="107"/>
      <c r="O40" s="39"/>
      <c r="P40" s="13" t="s">
        <v>104</v>
      </c>
      <c r="Q40" s="9" t="s">
        <v>2</v>
      </c>
      <c r="R40" s="9"/>
      <c r="S40" s="40">
        <f>S39+20</f>
        <v>51</v>
      </c>
      <c r="T40" s="7">
        <v>90.45</v>
      </c>
      <c r="U40" s="7">
        <f>T40-S40</f>
        <v>39.45</v>
      </c>
      <c r="V40" s="22">
        <v>5</v>
      </c>
      <c r="W40" s="22">
        <f>8-V40</f>
        <v>3</v>
      </c>
      <c r="X40" s="7">
        <f>3*W40</f>
        <v>9</v>
      </c>
      <c r="Y40" s="7">
        <f>U40+X40</f>
        <v>48.45</v>
      </c>
      <c r="Z40" s="10"/>
      <c r="AA40" s="25"/>
      <c r="AB40" s="7">
        <v>48.45</v>
      </c>
      <c r="AC40" s="107"/>
      <c r="AD40" s="107"/>
      <c r="AE40" s="107"/>
      <c r="AF40" s="113"/>
      <c r="AG40" s="131"/>
      <c r="AH40" s="131"/>
      <c r="AI40" s="132"/>
    </row>
    <row r="41" spans="1:35" ht="12.75" customHeight="1">
      <c r="A41" s="127"/>
      <c r="B41" s="13" t="s">
        <v>105</v>
      </c>
      <c r="C41" s="9" t="s">
        <v>2</v>
      </c>
      <c r="D41" s="9"/>
      <c r="E41" s="40">
        <f>E40+29</f>
        <v>80</v>
      </c>
      <c r="F41" s="7">
        <v>132</v>
      </c>
      <c r="G41" s="7">
        <f t="shared" si="4"/>
        <v>52</v>
      </c>
      <c r="H41" s="10"/>
      <c r="I41" s="28"/>
      <c r="J41" s="7">
        <v>52</v>
      </c>
      <c r="K41" s="108"/>
      <c r="L41" s="108"/>
      <c r="M41" s="108"/>
      <c r="N41" s="108"/>
      <c r="O41" s="39"/>
      <c r="P41" s="13" t="s">
        <v>105</v>
      </c>
      <c r="Q41" s="9" t="s">
        <v>2</v>
      </c>
      <c r="R41" s="9"/>
      <c r="S41" s="40">
        <f>S40+20</f>
        <v>71</v>
      </c>
      <c r="T41" s="7">
        <v>106.55</v>
      </c>
      <c r="U41" s="7">
        <f>T41-S41</f>
        <v>35.55</v>
      </c>
      <c r="V41" s="22">
        <v>0</v>
      </c>
      <c r="W41" s="22">
        <f>8-V41</f>
        <v>8</v>
      </c>
      <c r="X41" s="7">
        <f>3*W41</f>
        <v>24</v>
      </c>
      <c r="Y41" s="7">
        <f>U41+X41</f>
        <v>59.55</v>
      </c>
      <c r="Z41" s="10" t="s">
        <v>8</v>
      </c>
      <c r="AA41" s="28" t="s">
        <v>50</v>
      </c>
      <c r="AB41" s="7"/>
      <c r="AC41" s="108"/>
      <c r="AD41" s="108"/>
      <c r="AE41" s="108"/>
      <c r="AF41" s="114"/>
      <c r="AG41" s="131"/>
      <c r="AH41" s="131"/>
      <c r="AI41" s="132"/>
    </row>
    <row r="42" spans="1:35" ht="12.75" customHeight="1">
      <c r="A42" s="127"/>
      <c r="B42" s="20" t="s">
        <v>28</v>
      </c>
      <c r="C42" s="17" t="s">
        <v>3</v>
      </c>
      <c r="D42" s="17"/>
      <c r="E42" s="18">
        <f>E38+1</f>
        <v>12</v>
      </c>
      <c r="F42" s="18">
        <v>80.58</v>
      </c>
      <c r="G42" s="18">
        <f t="shared" si="4"/>
        <v>68.58</v>
      </c>
      <c r="H42" s="19"/>
      <c r="I42" s="27"/>
      <c r="J42" s="18">
        <v>68.58</v>
      </c>
      <c r="K42" s="115">
        <v>161.28</v>
      </c>
      <c r="L42" s="103" t="s">
        <v>187</v>
      </c>
      <c r="M42" s="103">
        <v>2</v>
      </c>
      <c r="N42" s="103">
        <v>10</v>
      </c>
      <c r="O42" s="39"/>
      <c r="P42" s="20" t="s">
        <v>28</v>
      </c>
      <c r="Q42" s="17" t="s">
        <v>3</v>
      </c>
      <c r="R42" s="17"/>
      <c r="S42" s="18">
        <f>S38+1</f>
        <v>12</v>
      </c>
      <c r="T42" s="18"/>
      <c r="U42" s="18"/>
      <c r="V42" s="23"/>
      <c r="W42" s="23"/>
      <c r="X42" s="18"/>
      <c r="Y42" s="18"/>
      <c r="Z42" s="19"/>
      <c r="AA42" s="27"/>
      <c r="AB42" s="18"/>
      <c r="AC42" s="115">
        <v>69.15</v>
      </c>
      <c r="AD42" s="103" t="s">
        <v>187</v>
      </c>
      <c r="AE42" s="103">
        <v>1</v>
      </c>
      <c r="AF42" s="118">
        <v>8</v>
      </c>
      <c r="AG42" s="131"/>
      <c r="AH42" s="131"/>
      <c r="AI42" s="132"/>
    </row>
    <row r="43" spans="1:35" ht="12.75" customHeight="1">
      <c r="A43" s="127"/>
      <c r="B43" s="20"/>
      <c r="C43" s="17" t="s">
        <v>3</v>
      </c>
      <c r="D43" s="17"/>
      <c r="E43" s="18">
        <f>E42+20</f>
        <v>32</v>
      </c>
      <c r="F43" s="18"/>
      <c r="G43" s="18"/>
      <c r="H43" s="19"/>
      <c r="I43" s="27"/>
      <c r="J43" s="18"/>
      <c r="K43" s="104"/>
      <c r="L43" s="104"/>
      <c r="M43" s="104"/>
      <c r="N43" s="104"/>
      <c r="O43" s="39"/>
      <c r="P43" s="20"/>
      <c r="Q43" s="17" t="s">
        <v>3</v>
      </c>
      <c r="R43" s="17"/>
      <c r="S43" s="18">
        <f>S42+20</f>
        <v>32</v>
      </c>
      <c r="T43" s="18"/>
      <c r="U43" s="18"/>
      <c r="V43" s="23"/>
      <c r="W43" s="23"/>
      <c r="X43" s="18"/>
      <c r="Y43" s="18"/>
      <c r="Z43" s="19"/>
      <c r="AA43" s="27"/>
      <c r="AB43" s="18"/>
      <c r="AC43" s="104"/>
      <c r="AD43" s="104"/>
      <c r="AE43" s="104"/>
      <c r="AF43" s="119"/>
      <c r="AG43" s="131"/>
      <c r="AH43" s="131"/>
      <c r="AI43" s="132"/>
    </row>
    <row r="44" spans="1:35" ht="12.75" customHeight="1">
      <c r="A44" s="127"/>
      <c r="B44" s="20"/>
      <c r="C44" s="17" t="s">
        <v>3</v>
      </c>
      <c r="D44" s="17"/>
      <c r="E44" s="18">
        <f>E43+20</f>
        <v>52</v>
      </c>
      <c r="F44" s="18"/>
      <c r="G44" s="18"/>
      <c r="H44" s="19"/>
      <c r="I44" s="27"/>
      <c r="J44" s="18"/>
      <c r="K44" s="104"/>
      <c r="L44" s="104"/>
      <c r="M44" s="104"/>
      <c r="N44" s="104"/>
      <c r="O44" s="39"/>
      <c r="P44" s="20"/>
      <c r="Q44" s="17" t="s">
        <v>3</v>
      </c>
      <c r="R44" s="17"/>
      <c r="S44" s="18">
        <f>S43+20</f>
        <v>52</v>
      </c>
      <c r="T44" s="18"/>
      <c r="U44" s="18"/>
      <c r="V44" s="23"/>
      <c r="W44" s="23"/>
      <c r="X44" s="18"/>
      <c r="Y44" s="18"/>
      <c r="Z44" s="19"/>
      <c r="AA44" s="27"/>
      <c r="AB44" s="18"/>
      <c r="AC44" s="104"/>
      <c r="AD44" s="104"/>
      <c r="AE44" s="104"/>
      <c r="AF44" s="119"/>
      <c r="AG44" s="131"/>
      <c r="AH44" s="131"/>
      <c r="AI44" s="132"/>
    </row>
    <row r="45" spans="1:35" ht="13.5" customHeight="1">
      <c r="A45" s="127"/>
      <c r="B45" s="20" t="s">
        <v>106</v>
      </c>
      <c r="C45" s="17" t="s">
        <v>3</v>
      </c>
      <c r="D45" s="17"/>
      <c r="E45" s="18">
        <f>E44+29</f>
        <v>81</v>
      </c>
      <c r="F45" s="18">
        <v>173.3</v>
      </c>
      <c r="G45" s="18">
        <f>F45-E45</f>
        <v>92.30000000000001</v>
      </c>
      <c r="H45" s="19"/>
      <c r="I45" s="27"/>
      <c r="J45" s="18">
        <v>92.3</v>
      </c>
      <c r="K45" s="105"/>
      <c r="L45" s="105"/>
      <c r="M45" s="105"/>
      <c r="N45" s="105"/>
      <c r="O45" s="39"/>
      <c r="P45" s="20" t="s">
        <v>106</v>
      </c>
      <c r="Q45" s="17" t="s">
        <v>3</v>
      </c>
      <c r="R45" s="17"/>
      <c r="S45" s="18">
        <f>S44+20</f>
        <v>72</v>
      </c>
      <c r="T45" s="18">
        <v>126.15</v>
      </c>
      <c r="U45" s="18">
        <f>T45-S45</f>
        <v>54.150000000000006</v>
      </c>
      <c r="V45" s="23">
        <v>3</v>
      </c>
      <c r="W45" s="23">
        <f>8-V45</f>
        <v>5</v>
      </c>
      <c r="X45" s="18">
        <f>3*W45</f>
        <v>15</v>
      </c>
      <c r="Y45" s="18">
        <f>U45+X45</f>
        <v>69.15</v>
      </c>
      <c r="Z45" s="19"/>
      <c r="AA45" s="27"/>
      <c r="AB45" s="18">
        <v>69.15</v>
      </c>
      <c r="AC45" s="105"/>
      <c r="AD45" s="105"/>
      <c r="AE45" s="105"/>
      <c r="AF45" s="120"/>
      <c r="AG45" s="131"/>
      <c r="AH45" s="131"/>
      <c r="AI45" s="132"/>
    </row>
    <row r="46" spans="1:35" ht="12.75" customHeight="1">
      <c r="A46" s="127" t="s">
        <v>9</v>
      </c>
      <c r="B46" s="14" t="s">
        <v>100</v>
      </c>
      <c r="C46" s="9" t="s">
        <v>2</v>
      </c>
      <c r="D46" s="9"/>
      <c r="E46" s="40">
        <v>19</v>
      </c>
      <c r="F46" s="7">
        <v>65.4</v>
      </c>
      <c r="G46" s="7">
        <f>F46-E46</f>
        <v>46.400000000000006</v>
      </c>
      <c r="H46" s="10"/>
      <c r="I46" s="28"/>
      <c r="J46" s="7">
        <v>46.4</v>
      </c>
      <c r="K46" s="109">
        <v>129.35</v>
      </c>
      <c r="L46" s="106" t="s">
        <v>186</v>
      </c>
      <c r="M46" s="106">
        <v>3</v>
      </c>
      <c r="N46" s="106">
        <v>4</v>
      </c>
      <c r="O46" s="39"/>
      <c r="P46" s="14" t="s">
        <v>100</v>
      </c>
      <c r="Q46" s="9" t="s">
        <v>2</v>
      </c>
      <c r="R46" s="9"/>
      <c r="S46" s="40">
        <v>19</v>
      </c>
      <c r="T46" s="7">
        <v>70.51</v>
      </c>
      <c r="U46" s="7">
        <f>T46-S46</f>
        <v>51.510000000000005</v>
      </c>
      <c r="V46" s="22">
        <v>2</v>
      </c>
      <c r="W46" s="22">
        <f>8-V46</f>
        <v>6</v>
      </c>
      <c r="X46" s="7">
        <f>3*W46</f>
        <v>18</v>
      </c>
      <c r="Y46" s="7">
        <f>U46+X46</f>
        <v>69.51</v>
      </c>
      <c r="Z46" s="10"/>
      <c r="AA46" s="28"/>
      <c r="AB46" s="7">
        <v>69.51</v>
      </c>
      <c r="AC46" s="109">
        <v>124.56</v>
      </c>
      <c r="AD46" s="106" t="s">
        <v>186</v>
      </c>
      <c r="AE46" s="106">
        <v>2</v>
      </c>
      <c r="AF46" s="112">
        <v>6</v>
      </c>
      <c r="AG46" s="131">
        <f>N46+N50+AF46+AF50</f>
        <v>27</v>
      </c>
      <c r="AH46" s="131">
        <v>4</v>
      </c>
      <c r="AI46" s="132">
        <v>7</v>
      </c>
    </row>
    <row r="47" spans="1:35" ht="12.75" customHeight="1">
      <c r="A47" s="127"/>
      <c r="B47" s="14" t="s">
        <v>10</v>
      </c>
      <c r="C47" s="9" t="s">
        <v>2</v>
      </c>
      <c r="D47" s="9"/>
      <c r="E47" s="40">
        <f>E46+20</f>
        <v>39</v>
      </c>
      <c r="F47" s="7">
        <v>73.3</v>
      </c>
      <c r="G47" s="7">
        <f>F47-E47</f>
        <v>34.3</v>
      </c>
      <c r="H47" s="10"/>
      <c r="I47" s="28"/>
      <c r="J47" s="7">
        <v>34.3</v>
      </c>
      <c r="K47" s="107"/>
      <c r="L47" s="107"/>
      <c r="M47" s="107"/>
      <c r="N47" s="107"/>
      <c r="O47" s="39"/>
      <c r="P47" s="14" t="s">
        <v>10</v>
      </c>
      <c r="Q47" s="9" t="s">
        <v>2</v>
      </c>
      <c r="R47" s="9"/>
      <c r="S47" s="40">
        <f>S46+20</f>
        <v>39</v>
      </c>
      <c r="T47" s="7">
        <v>67.33</v>
      </c>
      <c r="U47" s="7">
        <f>T47-S47</f>
        <v>28.33</v>
      </c>
      <c r="V47" s="22">
        <v>0</v>
      </c>
      <c r="W47" s="22">
        <f>8-V47</f>
        <v>8</v>
      </c>
      <c r="X47" s="7">
        <f>3*W47</f>
        <v>24</v>
      </c>
      <c r="Y47" s="7">
        <f>U47+X47</f>
        <v>52.33</v>
      </c>
      <c r="Z47" s="10" t="s">
        <v>8</v>
      </c>
      <c r="AA47" s="28" t="s">
        <v>50</v>
      </c>
      <c r="AB47" s="7"/>
      <c r="AC47" s="107"/>
      <c r="AD47" s="107"/>
      <c r="AE47" s="107"/>
      <c r="AF47" s="113"/>
      <c r="AG47" s="131"/>
      <c r="AH47" s="131"/>
      <c r="AI47" s="132"/>
    </row>
    <row r="48" spans="1:35" ht="12.75" customHeight="1">
      <c r="A48" s="127"/>
      <c r="B48" s="14" t="s">
        <v>34</v>
      </c>
      <c r="C48" s="9" t="s">
        <v>2</v>
      </c>
      <c r="D48" s="9"/>
      <c r="E48" s="40">
        <f>E47+20</f>
        <v>59</v>
      </c>
      <c r="F48" s="7">
        <v>107.25</v>
      </c>
      <c r="G48" s="7">
        <f>F48-E48</f>
        <v>48.25</v>
      </c>
      <c r="H48" s="21"/>
      <c r="I48" s="42"/>
      <c r="J48" s="7">
        <v>48.25</v>
      </c>
      <c r="K48" s="107"/>
      <c r="L48" s="107"/>
      <c r="M48" s="107"/>
      <c r="N48" s="107"/>
      <c r="O48" s="39"/>
      <c r="P48" s="14" t="s">
        <v>34</v>
      </c>
      <c r="Q48" s="9" t="s">
        <v>2</v>
      </c>
      <c r="R48" s="9"/>
      <c r="S48" s="40">
        <f>S47+20</f>
        <v>59</v>
      </c>
      <c r="T48" s="7">
        <v>99.05</v>
      </c>
      <c r="U48" s="7">
        <f>T48-S48</f>
        <v>40.05</v>
      </c>
      <c r="V48" s="22">
        <v>3</v>
      </c>
      <c r="W48" s="22">
        <f>8-V48</f>
        <v>5</v>
      </c>
      <c r="X48" s="7">
        <f>3*W48</f>
        <v>15</v>
      </c>
      <c r="Y48" s="7">
        <f>U48+X48</f>
        <v>55.05</v>
      </c>
      <c r="Z48" s="21"/>
      <c r="AA48" s="42"/>
      <c r="AB48" s="7">
        <v>55.05</v>
      </c>
      <c r="AC48" s="107"/>
      <c r="AD48" s="107"/>
      <c r="AE48" s="107"/>
      <c r="AF48" s="113"/>
      <c r="AG48" s="131"/>
      <c r="AH48" s="131"/>
      <c r="AI48" s="132"/>
    </row>
    <row r="49" spans="1:35" ht="12.75" customHeight="1">
      <c r="A49" s="127"/>
      <c r="B49" s="14"/>
      <c r="C49" s="9" t="s">
        <v>2</v>
      </c>
      <c r="D49" s="9"/>
      <c r="E49" s="40"/>
      <c r="F49" s="7"/>
      <c r="G49" s="7"/>
      <c r="H49" s="10"/>
      <c r="I49" s="28"/>
      <c r="J49" s="7"/>
      <c r="K49" s="108"/>
      <c r="L49" s="108"/>
      <c r="M49" s="108"/>
      <c r="N49" s="108"/>
      <c r="O49" s="39"/>
      <c r="P49" s="14"/>
      <c r="Q49" s="9" t="s">
        <v>2</v>
      </c>
      <c r="R49" s="9"/>
      <c r="S49" s="40"/>
      <c r="T49" s="7"/>
      <c r="U49" s="7"/>
      <c r="V49" s="22"/>
      <c r="W49" s="22"/>
      <c r="X49" s="7"/>
      <c r="Y49" s="7"/>
      <c r="Z49" s="10"/>
      <c r="AA49" s="28"/>
      <c r="AB49" s="7"/>
      <c r="AC49" s="108"/>
      <c r="AD49" s="108"/>
      <c r="AE49" s="108"/>
      <c r="AF49" s="114"/>
      <c r="AG49" s="131"/>
      <c r="AH49" s="131"/>
      <c r="AI49" s="132"/>
    </row>
    <row r="50" spans="1:35" ht="12.75" customHeight="1">
      <c r="A50" s="127"/>
      <c r="B50" s="20" t="s">
        <v>146</v>
      </c>
      <c r="C50" s="17" t="s">
        <v>3</v>
      </c>
      <c r="D50" s="17"/>
      <c r="E50" s="18">
        <f>E46+1</f>
        <v>20</v>
      </c>
      <c r="F50" s="18">
        <v>76.55</v>
      </c>
      <c r="G50" s="18">
        <f>F50-E50</f>
        <v>56.55</v>
      </c>
      <c r="H50" s="19"/>
      <c r="I50" s="27"/>
      <c r="J50" s="18">
        <v>56.55</v>
      </c>
      <c r="K50" s="115">
        <v>88.41</v>
      </c>
      <c r="L50" s="103" t="s">
        <v>186</v>
      </c>
      <c r="M50" s="103">
        <v>2</v>
      </c>
      <c r="N50" s="103">
        <v>8</v>
      </c>
      <c r="O50" s="39"/>
      <c r="P50" s="20" t="s">
        <v>146</v>
      </c>
      <c r="Q50" s="17" t="s">
        <v>3</v>
      </c>
      <c r="R50" s="17"/>
      <c r="S50" s="18">
        <f>S46+1</f>
        <v>20</v>
      </c>
      <c r="T50" s="18">
        <v>85.06</v>
      </c>
      <c r="U50" s="18">
        <f>T50-S50</f>
        <v>65.06</v>
      </c>
      <c r="V50" s="23">
        <v>1</v>
      </c>
      <c r="W50" s="23">
        <f>8-V50</f>
        <v>7</v>
      </c>
      <c r="X50" s="18">
        <f>3*W50</f>
        <v>21</v>
      </c>
      <c r="Y50" s="18">
        <f>U50+X50</f>
        <v>86.06</v>
      </c>
      <c r="Z50" s="19" t="s">
        <v>8</v>
      </c>
      <c r="AA50" s="27" t="s">
        <v>13</v>
      </c>
      <c r="AB50" s="18"/>
      <c r="AC50" s="115">
        <v>0</v>
      </c>
      <c r="AD50" s="103" t="s">
        <v>187</v>
      </c>
      <c r="AE50" s="103">
        <v>0</v>
      </c>
      <c r="AF50" s="118">
        <v>9</v>
      </c>
      <c r="AG50" s="131"/>
      <c r="AH50" s="131"/>
      <c r="AI50" s="132"/>
    </row>
    <row r="51" spans="1:35" ht="12.75" customHeight="1">
      <c r="A51" s="127"/>
      <c r="B51" s="16"/>
      <c r="C51" s="17" t="s">
        <v>3</v>
      </c>
      <c r="D51" s="17"/>
      <c r="E51" s="18">
        <f>E50+20</f>
        <v>40</v>
      </c>
      <c r="F51" s="18"/>
      <c r="G51" s="18"/>
      <c r="H51" s="19"/>
      <c r="I51" s="26"/>
      <c r="J51" s="18"/>
      <c r="K51" s="104"/>
      <c r="L51" s="104"/>
      <c r="M51" s="104"/>
      <c r="N51" s="104"/>
      <c r="O51" s="39"/>
      <c r="P51" s="16"/>
      <c r="Q51" s="17" t="s">
        <v>3</v>
      </c>
      <c r="R51" s="17"/>
      <c r="S51" s="18">
        <f>S50+20</f>
        <v>40</v>
      </c>
      <c r="T51" s="18"/>
      <c r="U51" s="18"/>
      <c r="V51" s="23"/>
      <c r="W51" s="23"/>
      <c r="X51" s="18"/>
      <c r="Y51" s="18"/>
      <c r="Z51" s="19"/>
      <c r="AA51" s="26"/>
      <c r="AB51" s="18"/>
      <c r="AC51" s="104"/>
      <c r="AD51" s="104"/>
      <c r="AE51" s="104"/>
      <c r="AF51" s="119"/>
      <c r="AG51" s="131"/>
      <c r="AH51" s="131"/>
      <c r="AI51" s="132"/>
    </row>
    <row r="52" spans="1:35" ht="12.75" customHeight="1">
      <c r="A52" s="127"/>
      <c r="B52" s="16" t="s">
        <v>147</v>
      </c>
      <c r="C52" s="17" t="s">
        <v>3</v>
      </c>
      <c r="D52" s="17"/>
      <c r="E52" s="18">
        <f>E51+20</f>
        <v>60</v>
      </c>
      <c r="F52" s="18">
        <v>179.2</v>
      </c>
      <c r="G52" s="18">
        <f aca="true" t="shared" si="9" ref="G52:G68">F52-E52</f>
        <v>119.19999999999999</v>
      </c>
      <c r="H52" s="19" t="s">
        <v>8</v>
      </c>
      <c r="I52" s="27" t="s">
        <v>161</v>
      </c>
      <c r="J52" s="18"/>
      <c r="K52" s="104"/>
      <c r="L52" s="104"/>
      <c r="M52" s="104"/>
      <c r="N52" s="104"/>
      <c r="O52" s="39"/>
      <c r="P52" s="16" t="s">
        <v>147</v>
      </c>
      <c r="Q52" s="17" t="s">
        <v>3</v>
      </c>
      <c r="R52" s="17"/>
      <c r="S52" s="18">
        <f>S51+20</f>
        <v>60</v>
      </c>
      <c r="T52" s="18"/>
      <c r="U52" s="18"/>
      <c r="V52" s="23"/>
      <c r="W52" s="23"/>
      <c r="X52" s="18"/>
      <c r="Y52" s="18"/>
      <c r="Z52" s="19"/>
      <c r="AA52" s="27"/>
      <c r="AB52" s="18"/>
      <c r="AC52" s="104"/>
      <c r="AD52" s="104"/>
      <c r="AE52" s="104"/>
      <c r="AF52" s="119"/>
      <c r="AG52" s="131"/>
      <c r="AH52" s="131"/>
      <c r="AI52" s="132"/>
    </row>
    <row r="53" spans="1:35" ht="12.75" customHeight="1">
      <c r="A53" s="127"/>
      <c r="B53" s="16" t="s">
        <v>148</v>
      </c>
      <c r="C53" s="17" t="s">
        <v>3</v>
      </c>
      <c r="D53" s="17"/>
      <c r="E53" s="18">
        <f>E52+29</f>
        <v>89</v>
      </c>
      <c r="F53" s="18">
        <v>120.46</v>
      </c>
      <c r="G53" s="18">
        <f t="shared" si="9"/>
        <v>31.459999999999994</v>
      </c>
      <c r="H53" s="30"/>
      <c r="I53" s="29"/>
      <c r="J53" s="18">
        <v>31.46</v>
      </c>
      <c r="K53" s="105"/>
      <c r="L53" s="105"/>
      <c r="M53" s="105"/>
      <c r="N53" s="105"/>
      <c r="O53" s="39"/>
      <c r="P53" s="16" t="s">
        <v>148</v>
      </c>
      <c r="Q53" s="17" t="s">
        <v>3</v>
      </c>
      <c r="R53" s="17"/>
      <c r="S53" s="18">
        <f>S52+20</f>
        <v>80</v>
      </c>
      <c r="T53" s="18"/>
      <c r="U53" s="18"/>
      <c r="V53" s="23"/>
      <c r="W53" s="23"/>
      <c r="X53" s="18"/>
      <c r="Y53" s="18"/>
      <c r="Z53" s="30"/>
      <c r="AA53" s="29"/>
      <c r="AB53" s="18"/>
      <c r="AC53" s="105"/>
      <c r="AD53" s="105"/>
      <c r="AE53" s="105"/>
      <c r="AF53" s="120"/>
      <c r="AG53" s="131"/>
      <c r="AH53" s="131"/>
      <c r="AI53" s="132"/>
    </row>
    <row r="54" spans="1:35" ht="12.75" customHeight="1">
      <c r="A54" s="127" t="s">
        <v>53</v>
      </c>
      <c r="B54" s="14" t="s">
        <v>22</v>
      </c>
      <c r="C54" s="9" t="s">
        <v>2</v>
      </c>
      <c r="D54" s="9"/>
      <c r="E54" s="40">
        <v>7</v>
      </c>
      <c r="F54" s="7">
        <v>50.12</v>
      </c>
      <c r="G54" s="7">
        <f t="shared" si="9"/>
        <v>43.12</v>
      </c>
      <c r="H54" s="10"/>
      <c r="I54" s="28"/>
      <c r="J54" s="7">
        <v>43.12</v>
      </c>
      <c r="K54" s="109">
        <v>114.2</v>
      </c>
      <c r="L54" s="106" t="s">
        <v>186</v>
      </c>
      <c r="M54" s="106">
        <v>3</v>
      </c>
      <c r="N54" s="106">
        <v>3</v>
      </c>
      <c r="O54" s="39"/>
      <c r="P54" s="14" t="s">
        <v>22</v>
      </c>
      <c r="Q54" s="9" t="s">
        <v>2</v>
      </c>
      <c r="R54" s="9"/>
      <c r="S54" s="40">
        <v>7</v>
      </c>
      <c r="T54" s="7">
        <v>39.17</v>
      </c>
      <c r="U54" s="7">
        <f aca="true" t="shared" si="10" ref="U54:U68">T54-S54</f>
        <v>32.17</v>
      </c>
      <c r="V54" s="22">
        <v>0</v>
      </c>
      <c r="W54" s="22">
        <f aca="true" t="shared" si="11" ref="W54:W68">8-V54</f>
        <v>8</v>
      </c>
      <c r="X54" s="7">
        <f aca="true" t="shared" si="12" ref="X54:X68">3*W54</f>
        <v>24</v>
      </c>
      <c r="Y54" s="7">
        <f aca="true" t="shared" si="13" ref="Y54:Y68">U54+X54</f>
        <v>56.17</v>
      </c>
      <c r="Z54" s="10" t="s">
        <v>8</v>
      </c>
      <c r="AA54" s="28" t="s">
        <v>50</v>
      </c>
      <c r="AB54" s="7"/>
      <c r="AC54" s="109">
        <v>86.54</v>
      </c>
      <c r="AD54" s="106" t="s">
        <v>186</v>
      </c>
      <c r="AE54" s="106">
        <v>2</v>
      </c>
      <c r="AF54" s="112">
        <v>3</v>
      </c>
      <c r="AG54" s="131">
        <f>N54+N58+AF54+AF58</f>
        <v>11</v>
      </c>
      <c r="AH54" s="131">
        <v>4</v>
      </c>
      <c r="AI54" s="132">
        <v>1</v>
      </c>
    </row>
    <row r="55" spans="1:35" ht="12.75" customHeight="1">
      <c r="A55" s="127"/>
      <c r="B55" s="14" t="s">
        <v>21</v>
      </c>
      <c r="C55" s="9" t="s">
        <v>2</v>
      </c>
      <c r="D55" s="9"/>
      <c r="E55" s="40">
        <f>E54+20</f>
        <v>27</v>
      </c>
      <c r="F55" s="7">
        <v>63.03</v>
      </c>
      <c r="G55" s="7">
        <f t="shared" si="9"/>
        <v>36.03</v>
      </c>
      <c r="H55" s="45"/>
      <c r="I55" s="25"/>
      <c r="J55" s="7">
        <v>36.03</v>
      </c>
      <c r="K55" s="107"/>
      <c r="L55" s="107"/>
      <c r="M55" s="107"/>
      <c r="N55" s="107"/>
      <c r="O55" s="39"/>
      <c r="P55" s="14" t="s">
        <v>21</v>
      </c>
      <c r="Q55" s="9" t="s">
        <v>2</v>
      </c>
      <c r="R55" s="9"/>
      <c r="S55" s="40">
        <f>S54+20</f>
        <v>27</v>
      </c>
      <c r="T55" s="7">
        <v>51.34</v>
      </c>
      <c r="U55" s="7">
        <f t="shared" si="10"/>
        <v>24.340000000000003</v>
      </c>
      <c r="V55" s="22">
        <v>5</v>
      </c>
      <c r="W55" s="22">
        <f t="shared" si="11"/>
        <v>3</v>
      </c>
      <c r="X55" s="7">
        <f t="shared" si="12"/>
        <v>9</v>
      </c>
      <c r="Y55" s="7">
        <f t="shared" si="13"/>
        <v>33.34</v>
      </c>
      <c r="Z55" s="45"/>
      <c r="AA55" s="25"/>
      <c r="AB55" s="7">
        <v>33.34</v>
      </c>
      <c r="AC55" s="107"/>
      <c r="AD55" s="107"/>
      <c r="AE55" s="107"/>
      <c r="AF55" s="113"/>
      <c r="AG55" s="131"/>
      <c r="AH55" s="131"/>
      <c r="AI55" s="132"/>
    </row>
    <row r="56" spans="1:35" ht="12.75" customHeight="1">
      <c r="A56" s="127"/>
      <c r="B56" s="14" t="s">
        <v>117</v>
      </c>
      <c r="C56" s="9" t="s">
        <v>2</v>
      </c>
      <c r="D56" s="9"/>
      <c r="E56" s="40">
        <f>E55+20</f>
        <v>47</v>
      </c>
      <c r="F56" s="7">
        <v>93.42</v>
      </c>
      <c r="G56" s="7">
        <f t="shared" si="9"/>
        <v>46.42</v>
      </c>
      <c r="H56" s="10"/>
      <c r="I56" s="28"/>
      <c r="J56" s="7"/>
      <c r="K56" s="107"/>
      <c r="L56" s="107"/>
      <c r="M56" s="107"/>
      <c r="N56" s="107"/>
      <c r="O56" s="39"/>
      <c r="P56" s="14" t="s">
        <v>117</v>
      </c>
      <c r="Q56" s="9" t="s">
        <v>2</v>
      </c>
      <c r="R56" s="9"/>
      <c r="S56" s="40">
        <f>S55+20</f>
        <v>47</v>
      </c>
      <c r="T56" s="7">
        <v>97.2</v>
      </c>
      <c r="U56" s="7">
        <f t="shared" si="10"/>
        <v>50.2</v>
      </c>
      <c r="V56" s="22">
        <v>7</v>
      </c>
      <c r="W56" s="22">
        <f t="shared" si="11"/>
        <v>1</v>
      </c>
      <c r="X56" s="7">
        <f t="shared" si="12"/>
        <v>3</v>
      </c>
      <c r="Y56" s="7">
        <f t="shared" si="13"/>
        <v>53.2</v>
      </c>
      <c r="Z56" s="10"/>
      <c r="AA56" s="28"/>
      <c r="AB56" s="7">
        <v>53.2</v>
      </c>
      <c r="AC56" s="107"/>
      <c r="AD56" s="107"/>
      <c r="AE56" s="107"/>
      <c r="AF56" s="113"/>
      <c r="AG56" s="131"/>
      <c r="AH56" s="131"/>
      <c r="AI56" s="132"/>
    </row>
    <row r="57" spans="1:35" ht="12.75" customHeight="1">
      <c r="A57" s="127"/>
      <c r="B57" s="14" t="s">
        <v>40</v>
      </c>
      <c r="C57" s="9" t="s">
        <v>2</v>
      </c>
      <c r="D57" s="9"/>
      <c r="E57" s="40">
        <f>E56+29</f>
        <v>76</v>
      </c>
      <c r="F57" s="7">
        <v>111.05</v>
      </c>
      <c r="G57" s="7">
        <f t="shared" si="9"/>
        <v>35.05</v>
      </c>
      <c r="H57" s="10"/>
      <c r="I57" s="28"/>
      <c r="J57" s="7">
        <v>35.05</v>
      </c>
      <c r="K57" s="108"/>
      <c r="L57" s="108"/>
      <c r="M57" s="108"/>
      <c r="N57" s="108"/>
      <c r="O57" s="39"/>
      <c r="P57" s="14" t="s">
        <v>40</v>
      </c>
      <c r="Q57" s="9" t="s">
        <v>2</v>
      </c>
      <c r="R57" s="9"/>
      <c r="S57" s="40">
        <f>S56+20</f>
        <v>67</v>
      </c>
      <c r="T57" s="7">
        <v>111.05</v>
      </c>
      <c r="U57" s="7">
        <f t="shared" si="10"/>
        <v>44.05</v>
      </c>
      <c r="V57" s="22">
        <v>0</v>
      </c>
      <c r="W57" s="22">
        <f t="shared" si="11"/>
        <v>8</v>
      </c>
      <c r="X57" s="7">
        <f t="shared" si="12"/>
        <v>24</v>
      </c>
      <c r="Y57" s="7">
        <f t="shared" si="13"/>
        <v>68.05</v>
      </c>
      <c r="Z57" s="10" t="s">
        <v>8</v>
      </c>
      <c r="AA57" s="28" t="s">
        <v>50</v>
      </c>
      <c r="AB57" s="7"/>
      <c r="AC57" s="108"/>
      <c r="AD57" s="108"/>
      <c r="AE57" s="108"/>
      <c r="AF57" s="114"/>
      <c r="AG57" s="131"/>
      <c r="AH57" s="131"/>
      <c r="AI57" s="132"/>
    </row>
    <row r="58" spans="1:35" ht="12.75" customHeight="1">
      <c r="A58" s="127"/>
      <c r="B58" s="16" t="s">
        <v>118</v>
      </c>
      <c r="C58" s="17" t="s">
        <v>3</v>
      </c>
      <c r="D58" s="17"/>
      <c r="E58" s="18">
        <f>E54+1</f>
        <v>8</v>
      </c>
      <c r="F58" s="18">
        <v>85.2</v>
      </c>
      <c r="G58" s="18">
        <f t="shared" si="9"/>
        <v>77.2</v>
      </c>
      <c r="H58" s="19"/>
      <c r="I58" s="27"/>
      <c r="J58" s="18"/>
      <c r="K58" s="115">
        <v>130.18</v>
      </c>
      <c r="L58" s="103" t="s">
        <v>186</v>
      </c>
      <c r="M58" s="103">
        <v>3</v>
      </c>
      <c r="N58" s="103">
        <v>2</v>
      </c>
      <c r="O58" s="39"/>
      <c r="P58" s="16" t="s">
        <v>118</v>
      </c>
      <c r="Q58" s="17" t="s">
        <v>3</v>
      </c>
      <c r="R58" s="17"/>
      <c r="S58" s="18">
        <f>S54+1</f>
        <v>8</v>
      </c>
      <c r="T58" s="18">
        <v>61.53</v>
      </c>
      <c r="U58" s="18">
        <f t="shared" si="10"/>
        <v>53.53</v>
      </c>
      <c r="V58" s="23">
        <v>0</v>
      </c>
      <c r="W58" s="23">
        <f t="shared" si="11"/>
        <v>8</v>
      </c>
      <c r="X58" s="18">
        <f t="shared" si="12"/>
        <v>24</v>
      </c>
      <c r="Y58" s="18">
        <f t="shared" si="13"/>
        <v>77.53</v>
      </c>
      <c r="Z58" s="19" t="s">
        <v>8</v>
      </c>
      <c r="AA58" s="27" t="s">
        <v>154</v>
      </c>
      <c r="AB58" s="18"/>
      <c r="AC58" s="115">
        <v>109.2</v>
      </c>
      <c r="AD58" s="103" t="s">
        <v>186</v>
      </c>
      <c r="AE58" s="103">
        <v>2</v>
      </c>
      <c r="AF58" s="118">
        <v>3</v>
      </c>
      <c r="AG58" s="131"/>
      <c r="AH58" s="131"/>
      <c r="AI58" s="132"/>
    </row>
    <row r="59" spans="1:35" ht="12.75" customHeight="1">
      <c r="A59" s="127"/>
      <c r="B59" s="16" t="s">
        <v>119</v>
      </c>
      <c r="C59" s="17" t="s">
        <v>3</v>
      </c>
      <c r="D59" s="17"/>
      <c r="E59" s="18">
        <f>E58+20</f>
        <v>28</v>
      </c>
      <c r="F59" s="18">
        <v>74.2</v>
      </c>
      <c r="G59" s="18">
        <f t="shared" si="9"/>
        <v>46.2</v>
      </c>
      <c r="H59" s="19"/>
      <c r="I59" s="27"/>
      <c r="J59" s="18">
        <v>46.2</v>
      </c>
      <c r="K59" s="104"/>
      <c r="L59" s="104"/>
      <c r="M59" s="104"/>
      <c r="N59" s="104"/>
      <c r="O59" s="39"/>
      <c r="P59" s="16" t="s">
        <v>119</v>
      </c>
      <c r="Q59" s="17" t="s">
        <v>3</v>
      </c>
      <c r="R59" s="17"/>
      <c r="S59" s="18">
        <f>S58+20</f>
        <v>28</v>
      </c>
      <c r="T59" s="18">
        <v>73.05</v>
      </c>
      <c r="U59" s="18">
        <f t="shared" si="10"/>
        <v>45.05</v>
      </c>
      <c r="V59" s="23">
        <v>0</v>
      </c>
      <c r="W59" s="23">
        <f t="shared" si="11"/>
        <v>8</v>
      </c>
      <c r="X59" s="18">
        <f t="shared" si="12"/>
        <v>24</v>
      </c>
      <c r="Y59" s="18">
        <f t="shared" si="13"/>
        <v>69.05</v>
      </c>
      <c r="Z59" s="19" t="s">
        <v>8</v>
      </c>
      <c r="AA59" s="27" t="s">
        <v>50</v>
      </c>
      <c r="AB59" s="18"/>
      <c r="AC59" s="104"/>
      <c r="AD59" s="104"/>
      <c r="AE59" s="104"/>
      <c r="AF59" s="119"/>
      <c r="AG59" s="131"/>
      <c r="AH59" s="131"/>
      <c r="AI59" s="132"/>
    </row>
    <row r="60" spans="1:35" ht="12.75" customHeight="1">
      <c r="A60" s="127"/>
      <c r="B60" s="16" t="s">
        <v>120</v>
      </c>
      <c r="C60" s="17" t="s">
        <v>3</v>
      </c>
      <c r="D60" s="17"/>
      <c r="E60" s="18">
        <f>E59+20</f>
        <v>48</v>
      </c>
      <c r="F60" s="18">
        <v>91.25</v>
      </c>
      <c r="G60" s="18">
        <f t="shared" si="9"/>
        <v>43.25</v>
      </c>
      <c r="H60" s="19"/>
      <c r="I60" s="27"/>
      <c r="J60" s="18">
        <v>43.25</v>
      </c>
      <c r="K60" s="104"/>
      <c r="L60" s="104"/>
      <c r="M60" s="104"/>
      <c r="N60" s="104"/>
      <c r="O60" s="39"/>
      <c r="P60" s="16" t="s">
        <v>120</v>
      </c>
      <c r="Q60" s="17" t="s">
        <v>3</v>
      </c>
      <c r="R60" s="17"/>
      <c r="S60" s="18">
        <f>S59+20</f>
        <v>48</v>
      </c>
      <c r="T60" s="18">
        <v>91.42</v>
      </c>
      <c r="U60" s="18">
        <f t="shared" si="10"/>
        <v>43.42</v>
      </c>
      <c r="V60" s="23">
        <v>2</v>
      </c>
      <c r="W60" s="23">
        <f t="shared" si="11"/>
        <v>6</v>
      </c>
      <c r="X60" s="18">
        <f t="shared" si="12"/>
        <v>18</v>
      </c>
      <c r="Y60" s="18">
        <f t="shared" si="13"/>
        <v>61.42</v>
      </c>
      <c r="Z60" s="19"/>
      <c r="AA60" s="27"/>
      <c r="AB60" s="18">
        <v>61.42</v>
      </c>
      <c r="AC60" s="104"/>
      <c r="AD60" s="104"/>
      <c r="AE60" s="104"/>
      <c r="AF60" s="119"/>
      <c r="AG60" s="131"/>
      <c r="AH60" s="131"/>
      <c r="AI60" s="132"/>
    </row>
    <row r="61" spans="1:35" ht="12.75" customHeight="1">
      <c r="A61" s="127"/>
      <c r="B61" s="16" t="s">
        <v>121</v>
      </c>
      <c r="C61" s="17" t="s">
        <v>3</v>
      </c>
      <c r="D61" s="17"/>
      <c r="E61" s="18">
        <f>E60+29</f>
        <v>77</v>
      </c>
      <c r="F61" s="18">
        <v>117.33</v>
      </c>
      <c r="G61" s="18">
        <f t="shared" si="9"/>
        <v>40.33</v>
      </c>
      <c r="H61" s="19"/>
      <c r="I61" s="27"/>
      <c r="J61" s="18">
        <v>40.33</v>
      </c>
      <c r="K61" s="105"/>
      <c r="L61" s="105"/>
      <c r="M61" s="105"/>
      <c r="N61" s="105"/>
      <c r="O61" s="39"/>
      <c r="P61" s="16" t="s">
        <v>121</v>
      </c>
      <c r="Q61" s="17" t="s">
        <v>3</v>
      </c>
      <c r="R61" s="17"/>
      <c r="S61" s="18">
        <f>S60+20</f>
        <v>68</v>
      </c>
      <c r="T61" s="18">
        <v>100.38</v>
      </c>
      <c r="U61" s="18">
        <f t="shared" si="10"/>
        <v>32.379999999999995</v>
      </c>
      <c r="V61" s="23">
        <v>3</v>
      </c>
      <c r="W61" s="23">
        <f t="shared" si="11"/>
        <v>5</v>
      </c>
      <c r="X61" s="18">
        <f t="shared" si="12"/>
        <v>15</v>
      </c>
      <c r="Y61" s="18">
        <f t="shared" si="13"/>
        <v>47.379999999999995</v>
      </c>
      <c r="Z61" s="19"/>
      <c r="AA61" s="27"/>
      <c r="AB61" s="18">
        <v>47.38</v>
      </c>
      <c r="AC61" s="105"/>
      <c r="AD61" s="105"/>
      <c r="AE61" s="105"/>
      <c r="AF61" s="120"/>
      <c r="AG61" s="131"/>
      <c r="AH61" s="131"/>
      <c r="AI61" s="132"/>
    </row>
    <row r="62" spans="1:35" ht="12.75" customHeight="1">
      <c r="A62" s="127" t="s">
        <v>170</v>
      </c>
      <c r="B62" s="13" t="s">
        <v>59</v>
      </c>
      <c r="C62" s="9" t="s">
        <v>2</v>
      </c>
      <c r="D62" s="9">
        <v>1</v>
      </c>
      <c r="E62" s="40">
        <v>15</v>
      </c>
      <c r="F62" s="7">
        <v>41.23</v>
      </c>
      <c r="G62" s="7">
        <f t="shared" si="9"/>
        <v>26.229999999999997</v>
      </c>
      <c r="H62" s="10"/>
      <c r="I62" s="28"/>
      <c r="J62" s="7">
        <v>26.23</v>
      </c>
      <c r="K62" s="109">
        <v>68.47</v>
      </c>
      <c r="L62" s="106" t="s">
        <v>186</v>
      </c>
      <c r="M62" s="106">
        <v>3</v>
      </c>
      <c r="N62" s="106">
        <v>1</v>
      </c>
      <c r="O62" s="39"/>
      <c r="P62" s="13" t="s">
        <v>59</v>
      </c>
      <c r="Q62" s="9" t="s">
        <v>2</v>
      </c>
      <c r="R62" s="9">
        <v>1</v>
      </c>
      <c r="S62" s="40">
        <v>15</v>
      </c>
      <c r="T62" s="7">
        <v>37.17</v>
      </c>
      <c r="U62" s="7">
        <f t="shared" si="10"/>
        <v>22.17</v>
      </c>
      <c r="V62" s="22">
        <v>5</v>
      </c>
      <c r="W62" s="22">
        <f t="shared" si="11"/>
        <v>3</v>
      </c>
      <c r="X62" s="7">
        <f t="shared" si="12"/>
        <v>9</v>
      </c>
      <c r="Y62" s="7">
        <f t="shared" si="13"/>
        <v>31.17</v>
      </c>
      <c r="Z62" s="10"/>
      <c r="AA62" s="28"/>
      <c r="AB62" s="7">
        <v>31.17</v>
      </c>
      <c r="AC62" s="109">
        <v>94.17</v>
      </c>
      <c r="AD62" s="106" t="s">
        <v>186</v>
      </c>
      <c r="AE62" s="106">
        <v>3</v>
      </c>
      <c r="AF62" s="112">
        <v>1</v>
      </c>
      <c r="AG62" s="131">
        <f>N62+N66+AF62+AF66</f>
        <v>11</v>
      </c>
      <c r="AH62" s="131">
        <v>4</v>
      </c>
      <c r="AI62" s="132">
        <v>1</v>
      </c>
    </row>
    <row r="63" spans="1:35" ht="12.75" customHeight="1">
      <c r="A63" s="127"/>
      <c r="B63" s="13" t="s">
        <v>155</v>
      </c>
      <c r="C63" s="9" t="s">
        <v>2</v>
      </c>
      <c r="D63" s="9">
        <v>2</v>
      </c>
      <c r="E63" s="40">
        <f>E62+20</f>
        <v>35</v>
      </c>
      <c r="F63" s="7">
        <v>62.07</v>
      </c>
      <c r="G63" s="7">
        <f t="shared" si="9"/>
        <v>27.07</v>
      </c>
      <c r="H63" s="10"/>
      <c r="I63" s="25"/>
      <c r="J63" s="7"/>
      <c r="K63" s="107"/>
      <c r="L63" s="107"/>
      <c r="M63" s="107"/>
      <c r="N63" s="107"/>
      <c r="O63" s="39"/>
      <c r="P63" s="13" t="s">
        <v>155</v>
      </c>
      <c r="Q63" s="9" t="s">
        <v>2</v>
      </c>
      <c r="R63" s="9">
        <v>2</v>
      </c>
      <c r="S63" s="40">
        <f>S62+20</f>
        <v>35</v>
      </c>
      <c r="T63" s="7">
        <v>59.3</v>
      </c>
      <c r="U63" s="7">
        <f t="shared" si="10"/>
        <v>24.299999999999997</v>
      </c>
      <c r="V63" s="22">
        <v>2</v>
      </c>
      <c r="W63" s="22">
        <f t="shared" si="11"/>
        <v>6</v>
      </c>
      <c r="X63" s="7">
        <f t="shared" si="12"/>
        <v>18</v>
      </c>
      <c r="Y63" s="7">
        <f t="shared" si="13"/>
        <v>42.3</v>
      </c>
      <c r="Z63" s="10"/>
      <c r="AA63" s="25"/>
      <c r="AB63" s="7">
        <v>42.3</v>
      </c>
      <c r="AC63" s="107"/>
      <c r="AD63" s="107"/>
      <c r="AE63" s="107"/>
      <c r="AF63" s="113"/>
      <c r="AG63" s="131"/>
      <c r="AH63" s="131"/>
      <c r="AI63" s="132"/>
    </row>
    <row r="64" spans="1:35" ht="12.75" customHeight="1">
      <c r="A64" s="127"/>
      <c r="B64" s="13" t="s">
        <v>60</v>
      </c>
      <c r="C64" s="9" t="s">
        <v>2</v>
      </c>
      <c r="D64" s="9" t="s">
        <v>61</v>
      </c>
      <c r="E64" s="40">
        <f>E63+20</f>
        <v>55</v>
      </c>
      <c r="F64" s="7">
        <v>71.25</v>
      </c>
      <c r="G64" s="7">
        <f t="shared" si="9"/>
        <v>16.25</v>
      </c>
      <c r="H64" s="10"/>
      <c r="I64" s="28"/>
      <c r="J64" s="7">
        <v>16.25</v>
      </c>
      <c r="K64" s="107"/>
      <c r="L64" s="107"/>
      <c r="M64" s="107"/>
      <c r="N64" s="107"/>
      <c r="O64" s="39"/>
      <c r="P64" s="13" t="s">
        <v>60</v>
      </c>
      <c r="Q64" s="9" t="s">
        <v>2</v>
      </c>
      <c r="R64" s="9" t="s">
        <v>61</v>
      </c>
      <c r="S64" s="40">
        <f>S63+20</f>
        <v>55</v>
      </c>
      <c r="T64" s="7">
        <v>72.3</v>
      </c>
      <c r="U64" s="7">
        <f t="shared" si="10"/>
        <v>17.299999999999997</v>
      </c>
      <c r="V64" s="22">
        <v>7</v>
      </c>
      <c r="W64" s="22">
        <f t="shared" si="11"/>
        <v>1</v>
      </c>
      <c r="X64" s="7">
        <f t="shared" si="12"/>
        <v>3</v>
      </c>
      <c r="Y64" s="7">
        <f t="shared" si="13"/>
        <v>20.299999999999997</v>
      </c>
      <c r="Z64" s="10"/>
      <c r="AA64" s="28"/>
      <c r="AB64" s="7">
        <v>20.3</v>
      </c>
      <c r="AC64" s="107"/>
      <c r="AD64" s="107"/>
      <c r="AE64" s="107"/>
      <c r="AF64" s="113"/>
      <c r="AG64" s="131"/>
      <c r="AH64" s="131"/>
      <c r="AI64" s="132"/>
    </row>
    <row r="65" spans="1:35" ht="12.75" customHeight="1">
      <c r="A65" s="127"/>
      <c r="B65" s="13" t="s">
        <v>62</v>
      </c>
      <c r="C65" s="9" t="s">
        <v>2</v>
      </c>
      <c r="D65" s="9">
        <v>3</v>
      </c>
      <c r="E65" s="40">
        <f>E64+29</f>
        <v>84</v>
      </c>
      <c r="F65" s="7">
        <v>109.59</v>
      </c>
      <c r="G65" s="7">
        <f t="shared" si="9"/>
        <v>25.590000000000003</v>
      </c>
      <c r="H65" s="10"/>
      <c r="I65" s="28"/>
      <c r="J65" s="7">
        <v>25.59</v>
      </c>
      <c r="K65" s="108"/>
      <c r="L65" s="108"/>
      <c r="M65" s="108"/>
      <c r="N65" s="108"/>
      <c r="O65" s="39"/>
      <c r="P65" s="13" t="s">
        <v>62</v>
      </c>
      <c r="Q65" s="9" t="s">
        <v>2</v>
      </c>
      <c r="R65" s="9">
        <v>3</v>
      </c>
      <c r="S65" s="40">
        <f>S64+20</f>
        <v>75</v>
      </c>
      <c r="T65" s="7">
        <v>104.1</v>
      </c>
      <c r="U65" s="7">
        <f t="shared" si="10"/>
        <v>29.099999999999994</v>
      </c>
      <c r="V65" s="22">
        <v>1</v>
      </c>
      <c r="W65" s="22">
        <f t="shared" si="11"/>
        <v>7</v>
      </c>
      <c r="X65" s="7">
        <f t="shared" si="12"/>
        <v>21</v>
      </c>
      <c r="Y65" s="7">
        <f t="shared" si="13"/>
        <v>50.099999999999994</v>
      </c>
      <c r="Z65" s="10"/>
      <c r="AA65" s="28"/>
      <c r="AB65" s="7"/>
      <c r="AC65" s="108"/>
      <c r="AD65" s="108"/>
      <c r="AE65" s="108"/>
      <c r="AF65" s="114"/>
      <c r="AG65" s="131"/>
      <c r="AH65" s="131"/>
      <c r="AI65" s="132"/>
    </row>
    <row r="66" spans="1:35" ht="12.75" customHeight="1">
      <c r="A66" s="127"/>
      <c r="B66" s="20" t="s">
        <v>63</v>
      </c>
      <c r="C66" s="17" t="s">
        <v>3</v>
      </c>
      <c r="D66" s="17">
        <v>3</v>
      </c>
      <c r="E66" s="18">
        <f>E62+1</f>
        <v>16</v>
      </c>
      <c r="F66" s="18">
        <v>65.07</v>
      </c>
      <c r="G66" s="18">
        <f t="shared" si="9"/>
        <v>49.06999999999999</v>
      </c>
      <c r="H66" s="19"/>
      <c r="I66" s="27"/>
      <c r="J66" s="18">
        <v>49.07</v>
      </c>
      <c r="K66" s="115">
        <v>78.57</v>
      </c>
      <c r="L66" s="103" t="s">
        <v>186</v>
      </c>
      <c r="M66" s="103">
        <v>2</v>
      </c>
      <c r="N66" s="103">
        <v>7</v>
      </c>
      <c r="O66" s="39"/>
      <c r="P66" s="20" t="s">
        <v>63</v>
      </c>
      <c r="Q66" s="17" t="s">
        <v>3</v>
      </c>
      <c r="R66" s="17">
        <v>3</v>
      </c>
      <c r="S66" s="18">
        <f>S62+1</f>
        <v>16</v>
      </c>
      <c r="T66" s="18">
        <v>58</v>
      </c>
      <c r="U66" s="18">
        <f t="shared" si="10"/>
        <v>42</v>
      </c>
      <c r="V66" s="23">
        <v>0</v>
      </c>
      <c r="W66" s="23">
        <f t="shared" si="11"/>
        <v>8</v>
      </c>
      <c r="X66" s="18">
        <f t="shared" si="12"/>
        <v>24</v>
      </c>
      <c r="Y66" s="18">
        <f t="shared" si="13"/>
        <v>66</v>
      </c>
      <c r="Z66" s="19" t="s">
        <v>8</v>
      </c>
      <c r="AA66" s="27" t="s">
        <v>50</v>
      </c>
      <c r="AB66" s="18"/>
      <c r="AC66" s="115">
        <v>106.23</v>
      </c>
      <c r="AD66" s="103" t="s">
        <v>186</v>
      </c>
      <c r="AE66" s="103">
        <v>2</v>
      </c>
      <c r="AF66" s="118">
        <v>2</v>
      </c>
      <c r="AG66" s="131"/>
      <c r="AH66" s="131"/>
      <c r="AI66" s="132"/>
    </row>
    <row r="67" spans="1:35" ht="12.75" customHeight="1">
      <c r="A67" s="127"/>
      <c r="B67" s="20" t="s">
        <v>92</v>
      </c>
      <c r="C67" s="17" t="s">
        <v>3</v>
      </c>
      <c r="D67" s="17">
        <v>1</v>
      </c>
      <c r="E67" s="18">
        <f>E66+20</f>
        <v>36</v>
      </c>
      <c r="F67" s="18">
        <v>63.53</v>
      </c>
      <c r="G67" s="18">
        <f t="shared" si="9"/>
        <v>27.53</v>
      </c>
      <c r="H67" s="19" t="s">
        <v>8</v>
      </c>
      <c r="I67" s="27" t="s">
        <v>162</v>
      </c>
      <c r="J67" s="18"/>
      <c r="K67" s="104"/>
      <c r="L67" s="104"/>
      <c r="M67" s="104"/>
      <c r="N67" s="104"/>
      <c r="O67" s="39"/>
      <c r="P67" s="20" t="s">
        <v>92</v>
      </c>
      <c r="Q67" s="17" t="s">
        <v>3</v>
      </c>
      <c r="R67" s="17">
        <v>1</v>
      </c>
      <c r="S67" s="18">
        <f>S66+20</f>
        <v>36</v>
      </c>
      <c r="T67" s="18">
        <v>82.3</v>
      </c>
      <c r="U67" s="18">
        <f t="shared" si="10"/>
        <v>46.3</v>
      </c>
      <c r="V67" s="23">
        <v>1</v>
      </c>
      <c r="W67" s="23">
        <f t="shared" si="11"/>
        <v>7</v>
      </c>
      <c r="X67" s="18">
        <f t="shared" si="12"/>
        <v>21</v>
      </c>
      <c r="Y67" s="18">
        <f t="shared" si="13"/>
        <v>67.3</v>
      </c>
      <c r="Z67" s="19"/>
      <c r="AA67" s="27"/>
      <c r="AB67" s="18">
        <v>67.3</v>
      </c>
      <c r="AC67" s="104"/>
      <c r="AD67" s="104"/>
      <c r="AE67" s="104"/>
      <c r="AF67" s="119"/>
      <c r="AG67" s="131"/>
      <c r="AH67" s="131"/>
      <c r="AI67" s="132"/>
    </row>
    <row r="68" spans="1:35" ht="12.75" customHeight="1">
      <c r="A68" s="127"/>
      <c r="B68" s="20" t="s">
        <v>64</v>
      </c>
      <c r="C68" s="17" t="s">
        <v>3</v>
      </c>
      <c r="D68" s="17">
        <v>2</v>
      </c>
      <c r="E68" s="18">
        <f>E67+20</f>
        <v>56</v>
      </c>
      <c r="F68" s="18">
        <v>85.5</v>
      </c>
      <c r="G68" s="18">
        <f t="shared" si="9"/>
        <v>29.5</v>
      </c>
      <c r="H68" s="19"/>
      <c r="I68" s="27"/>
      <c r="J68" s="18">
        <v>29.5</v>
      </c>
      <c r="K68" s="104"/>
      <c r="L68" s="104"/>
      <c r="M68" s="104"/>
      <c r="N68" s="104"/>
      <c r="O68" s="39"/>
      <c r="P68" s="20" t="s">
        <v>64</v>
      </c>
      <c r="Q68" s="17" t="s">
        <v>3</v>
      </c>
      <c r="R68" s="17">
        <v>2</v>
      </c>
      <c r="S68" s="18">
        <f>S67+20</f>
        <v>56</v>
      </c>
      <c r="T68" s="18">
        <v>79.53</v>
      </c>
      <c r="U68" s="18">
        <f t="shared" si="10"/>
        <v>23.53</v>
      </c>
      <c r="V68" s="23">
        <v>3</v>
      </c>
      <c r="W68" s="23">
        <f t="shared" si="11"/>
        <v>5</v>
      </c>
      <c r="X68" s="18">
        <f t="shared" si="12"/>
        <v>15</v>
      </c>
      <c r="Y68" s="18">
        <f t="shared" si="13"/>
        <v>38.53</v>
      </c>
      <c r="Z68" s="19"/>
      <c r="AA68" s="27"/>
      <c r="AB68" s="18">
        <v>38.53</v>
      </c>
      <c r="AC68" s="104"/>
      <c r="AD68" s="104"/>
      <c r="AE68" s="104"/>
      <c r="AF68" s="119"/>
      <c r="AG68" s="131"/>
      <c r="AH68" s="131"/>
      <c r="AI68" s="132"/>
    </row>
    <row r="69" spans="1:35" ht="12.75" customHeight="1">
      <c r="A69" s="127"/>
      <c r="B69" s="20"/>
      <c r="C69" s="17"/>
      <c r="D69" s="17"/>
      <c r="E69" s="18"/>
      <c r="F69" s="18"/>
      <c r="G69" s="18"/>
      <c r="H69" s="19"/>
      <c r="I69" s="27"/>
      <c r="J69" s="18"/>
      <c r="K69" s="105"/>
      <c r="L69" s="105"/>
      <c r="M69" s="105"/>
      <c r="N69" s="105"/>
      <c r="O69" s="39"/>
      <c r="P69" s="20"/>
      <c r="Q69" s="17"/>
      <c r="R69" s="17"/>
      <c r="S69" s="18"/>
      <c r="T69" s="18"/>
      <c r="U69" s="18"/>
      <c r="V69" s="23"/>
      <c r="W69" s="23"/>
      <c r="X69" s="18"/>
      <c r="Y69" s="18"/>
      <c r="Z69" s="19"/>
      <c r="AA69" s="27"/>
      <c r="AB69" s="18"/>
      <c r="AC69" s="105"/>
      <c r="AD69" s="105"/>
      <c r="AE69" s="105"/>
      <c r="AF69" s="120"/>
      <c r="AG69" s="131"/>
      <c r="AH69" s="131"/>
      <c r="AI69" s="132"/>
    </row>
    <row r="70" spans="1:35" ht="13.5" customHeight="1">
      <c r="A70" s="127" t="s">
        <v>171</v>
      </c>
      <c r="B70" s="13" t="s">
        <v>69</v>
      </c>
      <c r="C70" s="9" t="s">
        <v>2</v>
      </c>
      <c r="D70" s="9" t="s">
        <v>54</v>
      </c>
      <c r="E70" s="7">
        <v>5</v>
      </c>
      <c r="F70" s="7">
        <v>63.54</v>
      </c>
      <c r="G70" s="7">
        <f aca="true" t="shared" si="14" ref="G70:G76">F70-E70</f>
        <v>58.54</v>
      </c>
      <c r="H70" s="10"/>
      <c r="I70" s="28"/>
      <c r="J70" s="7">
        <v>58.54</v>
      </c>
      <c r="K70" s="109">
        <v>123.56</v>
      </c>
      <c r="L70" s="106" t="s">
        <v>186</v>
      </c>
      <c r="M70" s="106">
        <v>2</v>
      </c>
      <c r="N70" s="106">
        <v>8</v>
      </c>
      <c r="O70" s="39"/>
      <c r="P70" s="13" t="s">
        <v>69</v>
      </c>
      <c r="Q70" s="9" t="s">
        <v>2</v>
      </c>
      <c r="R70" s="9" t="s">
        <v>54</v>
      </c>
      <c r="S70" s="7">
        <v>5</v>
      </c>
      <c r="T70" s="7">
        <v>59.12</v>
      </c>
      <c r="U70" s="7">
        <f aca="true" t="shared" si="15" ref="U70:U76">T70-S70</f>
        <v>54.12</v>
      </c>
      <c r="V70" s="22">
        <v>0</v>
      </c>
      <c r="W70" s="22">
        <f aca="true" t="shared" si="16" ref="W70:W76">8-V70</f>
        <v>8</v>
      </c>
      <c r="X70" s="7">
        <f aca="true" t="shared" si="17" ref="X70:X76">3*W70</f>
        <v>24</v>
      </c>
      <c r="Y70" s="7">
        <f aca="true" t="shared" si="18" ref="Y70:Y76">U70+X70</f>
        <v>78.12</v>
      </c>
      <c r="Z70" s="10" t="s">
        <v>8</v>
      </c>
      <c r="AA70" s="28" t="s">
        <v>50</v>
      </c>
      <c r="AB70" s="7"/>
      <c r="AC70" s="109">
        <v>45.4</v>
      </c>
      <c r="AD70" s="106" t="s">
        <v>186</v>
      </c>
      <c r="AE70" s="106">
        <v>1</v>
      </c>
      <c r="AF70" s="112">
        <v>7</v>
      </c>
      <c r="AG70" s="131">
        <f>N70+N74+AF70+AF74</f>
        <v>25</v>
      </c>
      <c r="AH70" s="131">
        <v>4</v>
      </c>
      <c r="AI70" s="132">
        <v>6</v>
      </c>
    </row>
    <row r="71" spans="1:35" ht="12.75" customHeight="1">
      <c r="A71" s="127"/>
      <c r="B71" s="13" t="s">
        <v>70</v>
      </c>
      <c r="C71" s="9" t="s">
        <v>2</v>
      </c>
      <c r="D71" s="9" t="s">
        <v>54</v>
      </c>
      <c r="E71" s="7">
        <f>E70+20</f>
        <v>25</v>
      </c>
      <c r="F71" s="7">
        <v>76.29</v>
      </c>
      <c r="G71" s="7">
        <f t="shared" si="14"/>
        <v>51.290000000000006</v>
      </c>
      <c r="H71" s="10" t="s">
        <v>8</v>
      </c>
      <c r="I71" s="28" t="s">
        <v>156</v>
      </c>
      <c r="J71" s="7"/>
      <c r="K71" s="107"/>
      <c r="L71" s="107"/>
      <c r="M71" s="107"/>
      <c r="N71" s="107"/>
      <c r="O71" s="39"/>
      <c r="P71" s="13" t="s">
        <v>70</v>
      </c>
      <c r="Q71" s="9" t="s">
        <v>2</v>
      </c>
      <c r="R71" s="9" t="s">
        <v>54</v>
      </c>
      <c r="S71" s="7">
        <f>S70+20</f>
        <v>25</v>
      </c>
      <c r="T71" s="7">
        <v>95.06</v>
      </c>
      <c r="U71" s="7">
        <f t="shared" si="15"/>
        <v>70.06</v>
      </c>
      <c r="V71" s="22">
        <v>0</v>
      </c>
      <c r="W71" s="22">
        <f t="shared" si="16"/>
        <v>8</v>
      </c>
      <c r="X71" s="7">
        <f t="shared" si="17"/>
        <v>24</v>
      </c>
      <c r="Y71" s="7">
        <f t="shared" si="18"/>
        <v>94.06</v>
      </c>
      <c r="Z71" s="10" t="s">
        <v>8</v>
      </c>
      <c r="AA71" s="28" t="s">
        <v>13</v>
      </c>
      <c r="AB71" s="7"/>
      <c r="AC71" s="107"/>
      <c r="AD71" s="107"/>
      <c r="AE71" s="107"/>
      <c r="AF71" s="113"/>
      <c r="AG71" s="131"/>
      <c r="AH71" s="131"/>
      <c r="AI71" s="132"/>
    </row>
    <row r="72" spans="1:35" ht="12.75" customHeight="1">
      <c r="A72" s="127"/>
      <c r="B72" s="13" t="s">
        <v>71</v>
      </c>
      <c r="C72" s="9" t="s">
        <v>2</v>
      </c>
      <c r="D72" s="9" t="s">
        <v>54</v>
      </c>
      <c r="E72" s="7">
        <f>E71+20</f>
        <v>45</v>
      </c>
      <c r="F72" s="7">
        <v>110.02</v>
      </c>
      <c r="G72" s="7">
        <f t="shared" si="14"/>
        <v>65.02</v>
      </c>
      <c r="H72" s="10"/>
      <c r="I72" s="25"/>
      <c r="J72" s="7">
        <v>65.02</v>
      </c>
      <c r="K72" s="107"/>
      <c r="L72" s="107"/>
      <c r="M72" s="107"/>
      <c r="N72" s="107"/>
      <c r="O72" s="39"/>
      <c r="P72" s="13" t="s">
        <v>71</v>
      </c>
      <c r="Q72" s="9" t="s">
        <v>2</v>
      </c>
      <c r="R72" s="9" t="s">
        <v>54</v>
      </c>
      <c r="S72" s="7">
        <f>S71+20</f>
        <v>45</v>
      </c>
      <c r="T72" s="7">
        <v>87.4</v>
      </c>
      <c r="U72" s="7">
        <f t="shared" si="15"/>
        <v>42.400000000000006</v>
      </c>
      <c r="V72" s="22">
        <v>7</v>
      </c>
      <c r="W72" s="22">
        <f t="shared" si="16"/>
        <v>1</v>
      </c>
      <c r="X72" s="7">
        <f t="shared" si="17"/>
        <v>3</v>
      </c>
      <c r="Y72" s="7">
        <f t="shared" si="18"/>
        <v>45.400000000000006</v>
      </c>
      <c r="Z72" s="10"/>
      <c r="AA72" s="25"/>
      <c r="AB72" s="7">
        <v>45.4</v>
      </c>
      <c r="AC72" s="107"/>
      <c r="AD72" s="107"/>
      <c r="AE72" s="107"/>
      <c r="AF72" s="113"/>
      <c r="AG72" s="131"/>
      <c r="AH72" s="131"/>
      <c r="AI72" s="132"/>
    </row>
    <row r="73" spans="1:35" ht="12.75" customHeight="1">
      <c r="A73" s="127"/>
      <c r="B73" s="13" t="s">
        <v>72</v>
      </c>
      <c r="C73" s="9" t="s">
        <v>2</v>
      </c>
      <c r="D73" s="9" t="s">
        <v>54</v>
      </c>
      <c r="E73" s="40">
        <f>E72+29</f>
        <v>74</v>
      </c>
      <c r="F73" s="7">
        <v>110.09</v>
      </c>
      <c r="G73" s="7">
        <f t="shared" si="14"/>
        <v>36.09</v>
      </c>
      <c r="H73" s="10" t="s">
        <v>8</v>
      </c>
      <c r="I73" s="28" t="s">
        <v>163</v>
      </c>
      <c r="J73" s="7"/>
      <c r="K73" s="108"/>
      <c r="L73" s="108"/>
      <c r="M73" s="108"/>
      <c r="N73" s="108"/>
      <c r="O73" s="39"/>
      <c r="P73" s="13" t="s">
        <v>72</v>
      </c>
      <c r="Q73" s="9" t="s">
        <v>2</v>
      </c>
      <c r="R73" s="9" t="s">
        <v>54</v>
      </c>
      <c r="S73" s="7">
        <f>S72+20</f>
        <v>65</v>
      </c>
      <c r="T73" s="7">
        <v>111</v>
      </c>
      <c r="U73" s="7">
        <f t="shared" si="15"/>
        <v>46</v>
      </c>
      <c r="V73" s="22">
        <v>0</v>
      </c>
      <c r="W73" s="22">
        <f t="shared" si="16"/>
        <v>8</v>
      </c>
      <c r="X73" s="7">
        <f t="shared" si="17"/>
        <v>24</v>
      </c>
      <c r="Y73" s="7">
        <f t="shared" si="18"/>
        <v>70</v>
      </c>
      <c r="Z73" s="10" t="s">
        <v>8</v>
      </c>
      <c r="AA73" s="28" t="s">
        <v>50</v>
      </c>
      <c r="AB73" s="7"/>
      <c r="AC73" s="108"/>
      <c r="AD73" s="108"/>
      <c r="AE73" s="108"/>
      <c r="AF73" s="114"/>
      <c r="AG73" s="131"/>
      <c r="AH73" s="131"/>
      <c r="AI73" s="132"/>
    </row>
    <row r="74" spans="1:35" ht="12.75" customHeight="1">
      <c r="A74" s="127"/>
      <c r="B74" s="20" t="s">
        <v>73</v>
      </c>
      <c r="C74" s="17" t="s">
        <v>3</v>
      </c>
      <c r="D74" s="17" t="s">
        <v>54</v>
      </c>
      <c r="E74" s="18">
        <f>E70+1</f>
        <v>6</v>
      </c>
      <c r="F74" s="18">
        <v>173.3</v>
      </c>
      <c r="G74" s="18">
        <f t="shared" si="14"/>
        <v>167.3</v>
      </c>
      <c r="H74" s="19"/>
      <c r="I74" s="27"/>
      <c r="J74" s="18">
        <v>167.3</v>
      </c>
      <c r="K74" s="115">
        <v>280.18</v>
      </c>
      <c r="L74" s="103" t="s">
        <v>186</v>
      </c>
      <c r="M74" s="103">
        <v>3</v>
      </c>
      <c r="N74" s="103">
        <v>6</v>
      </c>
      <c r="O74" s="39"/>
      <c r="P74" s="20" t="s">
        <v>73</v>
      </c>
      <c r="Q74" s="17" t="s">
        <v>3</v>
      </c>
      <c r="R74" s="17" t="s">
        <v>54</v>
      </c>
      <c r="S74" s="18">
        <f>S70+1</f>
        <v>6</v>
      </c>
      <c r="T74" s="18">
        <v>86.08</v>
      </c>
      <c r="U74" s="18">
        <f t="shared" si="15"/>
        <v>80.08</v>
      </c>
      <c r="V74" s="23">
        <v>2</v>
      </c>
      <c r="W74" s="23">
        <f t="shared" si="16"/>
        <v>6</v>
      </c>
      <c r="X74" s="18">
        <f t="shared" si="17"/>
        <v>18</v>
      </c>
      <c r="Y74" s="18">
        <f t="shared" si="18"/>
        <v>98.08</v>
      </c>
      <c r="Z74" s="19" t="s">
        <v>8</v>
      </c>
      <c r="AA74" s="27" t="s">
        <v>13</v>
      </c>
      <c r="AB74" s="18"/>
      <c r="AC74" s="115">
        <v>0</v>
      </c>
      <c r="AD74" s="103" t="s">
        <v>186</v>
      </c>
      <c r="AE74" s="103">
        <v>0</v>
      </c>
      <c r="AF74" s="118">
        <v>4</v>
      </c>
      <c r="AG74" s="131"/>
      <c r="AH74" s="131"/>
      <c r="AI74" s="132"/>
    </row>
    <row r="75" spans="1:35" ht="12.75" customHeight="1">
      <c r="A75" s="127"/>
      <c r="B75" s="20" t="s">
        <v>74</v>
      </c>
      <c r="C75" s="17" t="s">
        <v>3</v>
      </c>
      <c r="D75" s="17" t="s">
        <v>54</v>
      </c>
      <c r="E75" s="18">
        <f>E74+20</f>
        <v>26</v>
      </c>
      <c r="F75" s="18">
        <v>75.33</v>
      </c>
      <c r="G75" s="18">
        <f t="shared" si="14"/>
        <v>49.33</v>
      </c>
      <c r="H75" s="19"/>
      <c r="I75" s="27"/>
      <c r="J75" s="18">
        <v>49.33</v>
      </c>
      <c r="K75" s="104"/>
      <c r="L75" s="104"/>
      <c r="M75" s="104"/>
      <c r="N75" s="104"/>
      <c r="O75" s="39"/>
      <c r="P75" s="20" t="s">
        <v>74</v>
      </c>
      <c r="Q75" s="17" t="s">
        <v>3</v>
      </c>
      <c r="R75" s="17" t="s">
        <v>54</v>
      </c>
      <c r="S75" s="18">
        <f>S74+20</f>
        <v>26</v>
      </c>
      <c r="T75" s="18">
        <v>86.2</v>
      </c>
      <c r="U75" s="18">
        <f t="shared" si="15"/>
        <v>60.2</v>
      </c>
      <c r="V75" s="23">
        <v>2</v>
      </c>
      <c r="W75" s="23">
        <f t="shared" si="16"/>
        <v>6</v>
      </c>
      <c r="X75" s="18">
        <f t="shared" si="17"/>
        <v>18</v>
      </c>
      <c r="Y75" s="18">
        <f t="shared" si="18"/>
        <v>78.2</v>
      </c>
      <c r="Z75" s="19" t="s">
        <v>8</v>
      </c>
      <c r="AA75" s="27" t="s">
        <v>13</v>
      </c>
      <c r="AB75" s="18"/>
      <c r="AC75" s="104"/>
      <c r="AD75" s="104"/>
      <c r="AE75" s="104"/>
      <c r="AF75" s="119"/>
      <c r="AG75" s="131"/>
      <c r="AH75" s="131"/>
      <c r="AI75" s="132"/>
    </row>
    <row r="76" spans="1:35" ht="12.75" customHeight="1">
      <c r="A76" s="127"/>
      <c r="B76" s="20" t="s">
        <v>75</v>
      </c>
      <c r="C76" s="17" t="s">
        <v>3</v>
      </c>
      <c r="D76" s="17" t="s">
        <v>54</v>
      </c>
      <c r="E76" s="18">
        <f>E75+20</f>
        <v>46</v>
      </c>
      <c r="F76" s="18">
        <v>109.15</v>
      </c>
      <c r="G76" s="18">
        <f t="shared" si="14"/>
        <v>63.150000000000006</v>
      </c>
      <c r="H76" s="19"/>
      <c r="I76" s="27"/>
      <c r="J76" s="18">
        <v>63.15</v>
      </c>
      <c r="K76" s="104"/>
      <c r="L76" s="104"/>
      <c r="M76" s="104"/>
      <c r="N76" s="104"/>
      <c r="O76" s="39"/>
      <c r="P76" s="20" t="s">
        <v>75</v>
      </c>
      <c r="Q76" s="17" t="s">
        <v>3</v>
      </c>
      <c r="R76" s="17" t="s">
        <v>54</v>
      </c>
      <c r="S76" s="18">
        <f>S75+20</f>
        <v>46</v>
      </c>
      <c r="T76" s="18">
        <v>112.49</v>
      </c>
      <c r="U76" s="18">
        <f t="shared" si="15"/>
        <v>66.49</v>
      </c>
      <c r="V76" s="23">
        <v>0</v>
      </c>
      <c r="W76" s="23">
        <f t="shared" si="16"/>
        <v>8</v>
      </c>
      <c r="X76" s="18">
        <f t="shared" si="17"/>
        <v>24</v>
      </c>
      <c r="Y76" s="18">
        <f t="shared" si="18"/>
        <v>90.49</v>
      </c>
      <c r="Z76" s="19" t="s">
        <v>8</v>
      </c>
      <c r="AA76" s="27" t="s">
        <v>13</v>
      </c>
      <c r="AB76" s="18"/>
      <c r="AC76" s="104"/>
      <c r="AD76" s="104"/>
      <c r="AE76" s="104"/>
      <c r="AF76" s="119"/>
      <c r="AG76" s="131"/>
      <c r="AH76" s="131"/>
      <c r="AI76" s="132"/>
    </row>
    <row r="77" spans="1:35" ht="13.5" customHeight="1">
      <c r="A77" s="127"/>
      <c r="B77" s="20"/>
      <c r="C77" s="17" t="s">
        <v>3</v>
      </c>
      <c r="D77" s="17"/>
      <c r="E77" s="18"/>
      <c r="F77" s="18"/>
      <c r="G77" s="18"/>
      <c r="H77" s="19"/>
      <c r="I77" s="27"/>
      <c r="J77" s="18"/>
      <c r="K77" s="105"/>
      <c r="L77" s="105"/>
      <c r="M77" s="105"/>
      <c r="N77" s="105"/>
      <c r="O77" s="39"/>
      <c r="P77" s="20"/>
      <c r="Q77" s="17" t="s">
        <v>3</v>
      </c>
      <c r="R77" s="17"/>
      <c r="S77" s="18"/>
      <c r="T77" s="18"/>
      <c r="U77" s="18"/>
      <c r="V77" s="23"/>
      <c r="W77" s="23"/>
      <c r="X77" s="18"/>
      <c r="Y77" s="18"/>
      <c r="Z77" s="19"/>
      <c r="AA77" s="27"/>
      <c r="AB77" s="18"/>
      <c r="AC77" s="105"/>
      <c r="AD77" s="105"/>
      <c r="AE77" s="105"/>
      <c r="AF77" s="120"/>
      <c r="AG77" s="131"/>
      <c r="AH77" s="131"/>
      <c r="AI77" s="132"/>
    </row>
    <row r="78" spans="1:35" ht="12.75" customHeight="1">
      <c r="A78" s="127" t="s">
        <v>46</v>
      </c>
      <c r="B78" s="14" t="s">
        <v>76</v>
      </c>
      <c r="C78" s="9" t="s">
        <v>2</v>
      </c>
      <c r="D78" s="9">
        <v>2</v>
      </c>
      <c r="E78" s="40">
        <v>14</v>
      </c>
      <c r="F78" s="7">
        <v>44.22</v>
      </c>
      <c r="G78" s="7">
        <f>F78-E78</f>
        <v>30.22</v>
      </c>
      <c r="H78" s="10"/>
      <c r="I78" s="25"/>
      <c r="J78" s="7">
        <v>30.22</v>
      </c>
      <c r="K78" s="109">
        <v>55.26</v>
      </c>
      <c r="L78" s="106" t="s">
        <v>187</v>
      </c>
      <c r="M78" s="106">
        <v>2</v>
      </c>
      <c r="N78" s="106">
        <v>9</v>
      </c>
      <c r="O78" s="39"/>
      <c r="P78" s="14" t="s">
        <v>76</v>
      </c>
      <c r="Q78" s="9" t="s">
        <v>2</v>
      </c>
      <c r="R78" s="9">
        <v>2</v>
      </c>
      <c r="S78" s="40">
        <v>14</v>
      </c>
      <c r="T78" s="7"/>
      <c r="U78" s="7"/>
      <c r="V78" s="22"/>
      <c r="W78" s="22"/>
      <c r="X78" s="7"/>
      <c r="Y78" s="7"/>
      <c r="Z78" s="10"/>
      <c r="AA78" s="25"/>
      <c r="AB78" s="7"/>
      <c r="AC78" s="109"/>
      <c r="AD78" s="106"/>
      <c r="AE78" s="106"/>
      <c r="AF78" s="112"/>
      <c r="AG78" s="131">
        <f>N78+N82+AF78+AF82</f>
        <v>10</v>
      </c>
      <c r="AH78" s="131">
        <v>2</v>
      </c>
      <c r="AI78" s="132">
        <v>10</v>
      </c>
    </row>
    <row r="79" spans="1:35" ht="12.75" customHeight="1">
      <c r="A79" s="127"/>
      <c r="B79" s="14" t="s">
        <v>77</v>
      </c>
      <c r="C79" s="9" t="s">
        <v>2</v>
      </c>
      <c r="D79" s="9">
        <v>2</v>
      </c>
      <c r="E79" s="40">
        <f>E78+20</f>
        <v>34</v>
      </c>
      <c r="F79" s="7">
        <v>59.04</v>
      </c>
      <c r="G79" s="7">
        <f>F79-E79</f>
        <v>25.04</v>
      </c>
      <c r="H79" s="10"/>
      <c r="I79" s="25"/>
      <c r="J79" s="7">
        <v>25.04</v>
      </c>
      <c r="K79" s="107"/>
      <c r="L79" s="107"/>
      <c r="M79" s="107"/>
      <c r="N79" s="107"/>
      <c r="O79" s="39"/>
      <c r="P79" s="14" t="s">
        <v>77</v>
      </c>
      <c r="Q79" s="9" t="s">
        <v>2</v>
      </c>
      <c r="R79" s="9">
        <v>2</v>
      </c>
      <c r="S79" s="40">
        <f>S78+20</f>
        <v>34</v>
      </c>
      <c r="T79" s="7"/>
      <c r="U79" s="7"/>
      <c r="V79" s="22"/>
      <c r="W79" s="22"/>
      <c r="X79" s="7"/>
      <c r="Y79" s="7"/>
      <c r="Z79" s="10"/>
      <c r="AA79" s="25"/>
      <c r="AB79" s="7"/>
      <c r="AC79" s="107"/>
      <c r="AD79" s="107"/>
      <c r="AE79" s="107"/>
      <c r="AF79" s="113"/>
      <c r="AG79" s="131"/>
      <c r="AH79" s="131"/>
      <c r="AI79" s="132"/>
    </row>
    <row r="80" spans="1:35" ht="12.75" customHeight="1">
      <c r="A80" s="127"/>
      <c r="B80" s="14"/>
      <c r="C80" s="9" t="s">
        <v>2</v>
      </c>
      <c r="D80" s="9"/>
      <c r="E80" s="40"/>
      <c r="F80" s="7"/>
      <c r="G80" s="7"/>
      <c r="H80" s="21"/>
      <c r="I80" s="42"/>
      <c r="J80" s="7"/>
      <c r="K80" s="107"/>
      <c r="L80" s="107"/>
      <c r="M80" s="107"/>
      <c r="N80" s="107"/>
      <c r="O80" s="39"/>
      <c r="P80" s="14"/>
      <c r="Q80" s="9" t="s">
        <v>2</v>
      </c>
      <c r="R80" s="9"/>
      <c r="S80" s="40"/>
      <c r="T80" s="7"/>
      <c r="U80" s="7"/>
      <c r="V80" s="22"/>
      <c r="W80" s="22"/>
      <c r="X80" s="7"/>
      <c r="Y80" s="7"/>
      <c r="Z80" s="21"/>
      <c r="AA80" s="42"/>
      <c r="AB80" s="7"/>
      <c r="AC80" s="107"/>
      <c r="AD80" s="107"/>
      <c r="AE80" s="107"/>
      <c r="AF80" s="113"/>
      <c r="AG80" s="131"/>
      <c r="AH80" s="131"/>
      <c r="AI80" s="132"/>
    </row>
    <row r="81" spans="1:35" ht="12.75" customHeight="1">
      <c r="A81" s="127"/>
      <c r="B81" s="14"/>
      <c r="C81" s="9" t="s">
        <v>2</v>
      </c>
      <c r="D81" s="9"/>
      <c r="E81" s="40"/>
      <c r="F81" s="7"/>
      <c r="G81" s="7"/>
      <c r="H81" s="21"/>
      <c r="I81" s="42"/>
      <c r="J81" s="7"/>
      <c r="K81" s="108"/>
      <c r="L81" s="108"/>
      <c r="M81" s="108"/>
      <c r="N81" s="108"/>
      <c r="O81" s="39"/>
      <c r="P81" s="14"/>
      <c r="Q81" s="9" t="s">
        <v>2</v>
      </c>
      <c r="R81" s="9"/>
      <c r="S81" s="40"/>
      <c r="T81" s="7"/>
      <c r="U81" s="7"/>
      <c r="V81" s="22"/>
      <c r="W81" s="22"/>
      <c r="X81" s="7"/>
      <c r="Y81" s="7"/>
      <c r="Z81" s="21"/>
      <c r="AA81" s="42"/>
      <c r="AB81" s="7"/>
      <c r="AC81" s="108"/>
      <c r="AD81" s="108"/>
      <c r="AE81" s="108"/>
      <c r="AF81" s="114"/>
      <c r="AG81" s="131"/>
      <c r="AH81" s="131"/>
      <c r="AI81" s="132"/>
    </row>
    <row r="82" spans="1:35" ht="12.75" customHeight="1">
      <c r="A82" s="127"/>
      <c r="B82" s="16" t="s">
        <v>78</v>
      </c>
      <c r="C82" s="17" t="s">
        <v>3</v>
      </c>
      <c r="D82" s="17">
        <v>2</v>
      </c>
      <c r="E82" s="18">
        <f>E78+1</f>
        <v>15</v>
      </c>
      <c r="F82" s="18">
        <v>55.02</v>
      </c>
      <c r="G82" s="18">
        <f>F82-E82</f>
        <v>40.02</v>
      </c>
      <c r="H82" s="19"/>
      <c r="I82" s="27"/>
      <c r="J82" s="18"/>
      <c r="K82" s="115">
        <v>101.22</v>
      </c>
      <c r="L82" s="103" t="s">
        <v>186</v>
      </c>
      <c r="M82" s="103">
        <v>3</v>
      </c>
      <c r="N82" s="103">
        <v>1</v>
      </c>
      <c r="O82" s="39"/>
      <c r="P82" s="16" t="s">
        <v>78</v>
      </c>
      <c r="Q82" s="17" t="s">
        <v>3</v>
      </c>
      <c r="R82" s="17">
        <v>2</v>
      </c>
      <c r="S82" s="18">
        <f>S78+1</f>
        <v>15</v>
      </c>
      <c r="T82" s="18"/>
      <c r="U82" s="18"/>
      <c r="V82" s="23"/>
      <c r="W82" s="23"/>
      <c r="X82" s="18"/>
      <c r="Y82" s="18"/>
      <c r="Z82" s="19"/>
      <c r="AA82" s="27"/>
      <c r="AB82" s="18"/>
      <c r="AC82" s="115"/>
      <c r="AD82" s="103"/>
      <c r="AE82" s="103"/>
      <c r="AF82" s="118"/>
      <c r="AG82" s="131"/>
      <c r="AH82" s="131"/>
      <c r="AI82" s="132"/>
    </row>
    <row r="83" spans="1:35" ht="12.75" customHeight="1">
      <c r="A83" s="127"/>
      <c r="B83" s="16" t="s">
        <v>79</v>
      </c>
      <c r="C83" s="17" t="s">
        <v>3</v>
      </c>
      <c r="D83" s="17"/>
      <c r="E83" s="18">
        <f>E82+20</f>
        <v>35</v>
      </c>
      <c r="F83" s="18">
        <v>63.52</v>
      </c>
      <c r="G83" s="18">
        <f>F83-E83</f>
        <v>28.520000000000003</v>
      </c>
      <c r="H83" s="19"/>
      <c r="I83" s="27"/>
      <c r="J83" s="18">
        <v>28.52</v>
      </c>
      <c r="K83" s="104"/>
      <c r="L83" s="104"/>
      <c r="M83" s="104"/>
      <c r="N83" s="104"/>
      <c r="O83" s="39"/>
      <c r="P83" s="16" t="s">
        <v>79</v>
      </c>
      <c r="Q83" s="17" t="s">
        <v>3</v>
      </c>
      <c r="R83" s="17"/>
      <c r="S83" s="18">
        <f>S82+20</f>
        <v>35</v>
      </c>
      <c r="T83" s="18"/>
      <c r="U83" s="18"/>
      <c r="V83" s="23"/>
      <c r="W83" s="23"/>
      <c r="X83" s="18"/>
      <c r="Y83" s="18"/>
      <c r="Z83" s="19"/>
      <c r="AA83" s="27"/>
      <c r="AB83" s="18"/>
      <c r="AC83" s="104"/>
      <c r="AD83" s="104"/>
      <c r="AE83" s="104"/>
      <c r="AF83" s="119"/>
      <c r="AG83" s="131"/>
      <c r="AH83" s="131"/>
      <c r="AI83" s="132"/>
    </row>
    <row r="84" spans="1:35" ht="12.75" customHeight="1">
      <c r="A84" s="127"/>
      <c r="B84" s="16" t="s">
        <v>80</v>
      </c>
      <c r="C84" s="17" t="s">
        <v>3</v>
      </c>
      <c r="D84" s="17"/>
      <c r="E84" s="18">
        <v>55</v>
      </c>
      <c r="F84" s="18">
        <v>93.3</v>
      </c>
      <c r="G84" s="18">
        <f>F84-E84</f>
        <v>38.3</v>
      </c>
      <c r="H84" s="19"/>
      <c r="I84" s="26"/>
      <c r="J84" s="18">
        <v>38.3</v>
      </c>
      <c r="K84" s="104"/>
      <c r="L84" s="104"/>
      <c r="M84" s="104"/>
      <c r="N84" s="104"/>
      <c r="O84" s="39"/>
      <c r="P84" s="16" t="s">
        <v>80</v>
      </c>
      <c r="Q84" s="17" t="s">
        <v>3</v>
      </c>
      <c r="R84" s="17"/>
      <c r="S84" s="18">
        <f>S83+29</f>
        <v>64</v>
      </c>
      <c r="T84" s="18"/>
      <c r="U84" s="18"/>
      <c r="V84" s="23"/>
      <c r="W84" s="23"/>
      <c r="X84" s="18"/>
      <c r="Y84" s="18"/>
      <c r="Z84" s="19"/>
      <c r="AA84" s="26"/>
      <c r="AB84" s="18"/>
      <c r="AC84" s="104"/>
      <c r="AD84" s="104"/>
      <c r="AE84" s="104"/>
      <c r="AF84" s="119"/>
      <c r="AG84" s="131"/>
      <c r="AH84" s="131"/>
      <c r="AI84" s="132"/>
    </row>
    <row r="85" spans="1:35" ht="12.75" customHeight="1">
      <c r="A85" s="127"/>
      <c r="B85" s="16" t="s">
        <v>81</v>
      </c>
      <c r="C85" s="17" t="s">
        <v>3</v>
      </c>
      <c r="D85" s="17"/>
      <c r="E85" s="18">
        <f>E84+29</f>
        <v>84</v>
      </c>
      <c r="F85" s="18">
        <v>118</v>
      </c>
      <c r="G85" s="18">
        <f>F85-E85</f>
        <v>34</v>
      </c>
      <c r="H85" s="30"/>
      <c r="I85" s="29"/>
      <c r="J85" s="18">
        <v>34</v>
      </c>
      <c r="K85" s="105"/>
      <c r="L85" s="105"/>
      <c r="M85" s="105"/>
      <c r="N85" s="105"/>
      <c r="O85" s="39"/>
      <c r="P85" s="16" t="s">
        <v>81</v>
      </c>
      <c r="Q85" s="17" t="s">
        <v>3</v>
      </c>
      <c r="R85" s="17"/>
      <c r="S85" s="18">
        <f>S84+20</f>
        <v>84</v>
      </c>
      <c r="T85" s="18"/>
      <c r="U85" s="18"/>
      <c r="V85" s="23"/>
      <c r="W85" s="23"/>
      <c r="X85" s="18"/>
      <c r="Y85" s="18"/>
      <c r="Z85" s="30"/>
      <c r="AA85" s="29"/>
      <c r="AB85" s="18"/>
      <c r="AC85" s="105"/>
      <c r="AD85" s="105"/>
      <c r="AE85" s="105"/>
      <c r="AF85" s="120"/>
      <c r="AG85" s="131"/>
      <c r="AH85" s="131"/>
      <c r="AI85" s="132"/>
    </row>
    <row r="86" spans="1:35" s="1" customFormat="1" ht="19.5" customHeight="1">
      <c r="A86" s="70" t="s">
        <v>174</v>
      </c>
      <c r="B86" s="47"/>
      <c r="C86" s="47"/>
      <c r="D86" s="47"/>
      <c r="E86" s="47"/>
      <c r="F86" s="47"/>
      <c r="G86" s="47"/>
      <c r="H86" s="47"/>
      <c r="I86" s="47"/>
      <c r="J86" s="65"/>
      <c r="K86" s="47"/>
      <c r="L86" s="48"/>
      <c r="M86" s="48"/>
      <c r="N86" s="47"/>
      <c r="O86" s="89"/>
      <c r="P86" s="46" t="s">
        <v>174</v>
      </c>
      <c r="Q86" s="50"/>
      <c r="R86" s="47"/>
      <c r="S86" s="50"/>
      <c r="T86" s="51"/>
      <c r="U86" s="51"/>
      <c r="V86" s="52"/>
      <c r="W86" s="52"/>
      <c r="X86" s="51"/>
      <c r="Y86" s="51"/>
      <c r="Z86" s="50"/>
      <c r="AA86" s="50"/>
      <c r="AB86" s="65"/>
      <c r="AC86" s="47"/>
      <c r="AD86" s="47"/>
      <c r="AE86" s="47"/>
      <c r="AF86" s="47"/>
      <c r="AG86" s="54"/>
      <c r="AH86" s="54"/>
      <c r="AI86" s="91"/>
    </row>
    <row r="87" spans="1:35" ht="13.5" customHeight="1">
      <c r="A87" s="127" t="s">
        <v>7</v>
      </c>
      <c r="B87" s="14" t="s">
        <v>137</v>
      </c>
      <c r="C87" s="9" t="s">
        <v>2</v>
      </c>
      <c r="D87" s="9"/>
      <c r="E87" s="7">
        <v>86</v>
      </c>
      <c r="F87" s="7">
        <v>144.15</v>
      </c>
      <c r="G87" s="7">
        <f>F87-E87</f>
        <v>58.150000000000006</v>
      </c>
      <c r="H87" s="10"/>
      <c r="I87" s="28"/>
      <c r="J87" s="66">
        <v>58.15</v>
      </c>
      <c r="K87" s="109">
        <v>191.34</v>
      </c>
      <c r="L87" s="106" t="s">
        <v>186</v>
      </c>
      <c r="M87" s="106">
        <v>3</v>
      </c>
      <c r="N87" s="106">
        <v>5</v>
      </c>
      <c r="O87" s="39"/>
      <c r="P87" s="14" t="s">
        <v>137</v>
      </c>
      <c r="Q87" s="9" t="s">
        <v>2</v>
      </c>
      <c r="R87" s="9"/>
      <c r="S87" s="7">
        <v>79</v>
      </c>
      <c r="T87" s="7">
        <v>117.31</v>
      </c>
      <c r="U87" s="7">
        <f>T87-S87</f>
        <v>38.31</v>
      </c>
      <c r="V87" s="22">
        <v>2</v>
      </c>
      <c r="W87" s="22">
        <f>6-V87</f>
        <v>4</v>
      </c>
      <c r="X87" s="7">
        <f>3*W87</f>
        <v>12</v>
      </c>
      <c r="Y87" s="7">
        <f>U87+X87</f>
        <v>50.31</v>
      </c>
      <c r="Z87" s="10"/>
      <c r="AA87" s="28"/>
      <c r="AB87" s="66">
        <v>50.31</v>
      </c>
      <c r="AC87" s="109">
        <v>161.34</v>
      </c>
      <c r="AD87" s="106" t="s">
        <v>186</v>
      </c>
      <c r="AE87" s="106">
        <v>3</v>
      </c>
      <c r="AF87" s="112">
        <v>2</v>
      </c>
      <c r="AG87" s="131">
        <f>N87+N91+AF87+AF91</f>
        <v>15</v>
      </c>
      <c r="AH87" s="131">
        <v>4</v>
      </c>
      <c r="AI87" s="132">
        <v>4</v>
      </c>
    </row>
    <row r="88" spans="1:35" ht="12.75" customHeight="1">
      <c r="A88" s="127"/>
      <c r="B88" s="14" t="s">
        <v>42</v>
      </c>
      <c r="C88" s="9" t="s">
        <v>2</v>
      </c>
      <c r="D88" s="9"/>
      <c r="E88" s="7">
        <v>36</v>
      </c>
      <c r="F88" s="7">
        <v>116.52</v>
      </c>
      <c r="G88" s="7">
        <f>F88-E88</f>
        <v>80.52</v>
      </c>
      <c r="H88" s="10"/>
      <c r="I88" s="28"/>
      <c r="J88" s="66"/>
      <c r="K88" s="110"/>
      <c r="L88" s="107"/>
      <c r="M88" s="107"/>
      <c r="N88" s="107"/>
      <c r="O88" s="39"/>
      <c r="P88" s="14" t="s">
        <v>42</v>
      </c>
      <c r="Q88" s="9" t="s">
        <v>2</v>
      </c>
      <c r="R88" s="9"/>
      <c r="S88" s="7">
        <v>36</v>
      </c>
      <c r="T88" s="7">
        <v>81</v>
      </c>
      <c r="U88" s="7">
        <f>T88-S88</f>
        <v>45</v>
      </c>
      <c r="V88" s="22">
        <v>1</v>
      </c>
      <c r="W88" s="22">
        <f>6-V88</f>
        <v>5</v>
      </c>
      <c r="X88" s="7">
        <f>3*W88</f>
        <v>15</v>
      </c>
      <c r="Y88" s="7">
        <f>U88+X88</f>
        <v>60</v>
      </c>
      <c r="Z88" s="10"/>
      <c r="AA88" s="28"/>
      <c r="AB88" s="66">
        <v>60</v>
      </c>
      <c r="AC88" s="110"/>
      <c r="AD88" s="107"/>
      <c r="AE88" s="107"/>
      <c r="AF88" s="113"/>
      <c r="AG88" s="131"/>
      <c r="AH88" s="131"/>
      <c r="AI88" s="132"/>
    </row>
    <row r="89" spans="1:35" ht="12.75" customHeight="1">
      <c r="A89" s="127"/>
      <c r="B89" s="14" t="s">
        <v>132</v>
      </c>
      <c r="C89" s="9" t="s">
        <v>2</v>
      </c>
      <c r="D89" s="9"/>
      <c r="E89" s="7">
        <f>E88+20</f>
        <v>56</v>
      </c>
      <c r="F89" s="7">
        <v>128.22</v>
      </c>
      <c r="G89" s="7">
        <f>F89-E89</f>
        <v>72.22</v>
      </c>
      <c r="H89" s="10"/>
      <c r="I89" s="28"/>
      <c r="J89" s="66">
        <v>72.22</v>
      </c>
      <c r="K89" s="110"/>
      <c r="L89" s="107"/>
      <c r="M89" s="107"/>
      <c r="N89" s="107"/>
      <c r="O89" s="39"/>
      <c r="P89" s="14" t="s">
        <v>132</v>
      </c>
      <c r="Q89" s="9" t="s">
        <v>2</v>
      </c>
      <c r="R89" s="9"/>
      <c r="S89" s="7">
        <f>S88+20</f>
        <v>56</v>
      </c>
      <c r="T89" s="7">
        <v>106.22</v>
      </c>
      <c r="U89" s="7">
        <f>T89-S89</f>
        <v>50.22</v>
      </c>
      <c r="V89" s="22">
        <v>0</v>
      </c>
      <c r="W89" s="22">
        <f>6-V89</f>
        <v>6</v>
      </c>
      <c r="X89" s="7">
        <f>3*W89</f>
        <v>18</v>
      </c>
      <c r="Y89" s="7">
        <f>U89+X89</f>
        <v>68.22</v>
      </c>
      <c r="Z89" s="10" t="s">
        <v>8</v>
      </c>
      <c r="AA89" s="28" t="s">
        <v>50</v>
      </c>
      <c r="AB89" s="66"/>
      <c r="AC89" s="110"/>
      <c r="AD89" s="107"/>
      <c r="AE89" s="107"/>
      <c r="AF89" s="113"/>
      <c r="AG89" s="131"/>
      <c r="AH89" s="131"/>
      <c r="AI89" s="132"/>
    </row>
    <row r="90" spans="1:35" ht="12.75" customHeight="1">
      <c r="A90" s="127"/>
      <c r="B90" s="14" t="s">
        <v>133</v>
      </c>
      <c r="C90" s="9" t="s">
        <v>2</v>
      </c>
      <c r="D90" s="9"/>
      <c r="E90" s="7">
        <f>E89+29</f>
        <v>85</v>
      </c>
      <c r="F90" s="7">
        <v>145.57</v>
      </c>
      <c r="G90" s="7">
        <f>F90-E90</f>
        <v>60.56999999999999</v>
      </c>
      <c r="H90" s="10"/>
      <c r="I90" s="25"/>
      <c r="J90" s="66">
        <v>60.57</v>
      </c>
      <c r="K90" s="111"/>
      <c r="L90" s="108"/>
      <c r="M90" s="108"/>
      <c r="N90" s="108"/>
      <c r="O90" s="39"/>
      <c r="P90" s="14" t="s">
        <v>133</v>
      </c>
      <c r="Q90" s="9" t="s">
        <v>2</v>
      </c>
      <c r="R90" s="9"/>
      <c r="S90" s="7">
        <f>S89+20</f>
        <v>76</v>
      </c>
      <c r="T90" s="7">
        <v>118.03</v>
      </c>
      <c r="U90" s="7">
        <f>T90-S90</f>
        <v>42.03</v>
      </c>
      <c r="V90" s="22">
        <v>3</v>
      </c>
      <c r="W90" s="22">
        <f>6-V90</f>
        <v>3</v>
      </c>
      <c r="X90" s="7">
        <f>3*W90</f>
        <v>9</v>
      </c>
      <c r="Y90" s="7">
        <f>U90+X90</f>
        <v>51.03</v>
      </c>
      <c r="Z90" s="10"/>
      <c r="AA90" s="25"/>
      <c r="AB90" s="66">
        <v>51.03</v>
      </c>
      <c r="AC90" s="111"/>
      <c r="AD90" s="108"/>
      <c r="AE90" s="108"/>
      <c r="AF90" s="114"/>
      <c r="AG90" s="131"/>
      <c r="AH90" s="131"/>
      <c r="AI90" s="132"/>
    </row>
    <row r="91" spans="1:35" ht="12.75" customHeight="1">
      <c r="A91" s="127"/>
      <c r="B91" s="16"/>
      <c r="C91" s="17" t="s">
        <v>3</v>
      </c>
      <c r="D91" s="17"/>
      <c r="E91" s="18"/>
      <c r="F91" s="18"/>
      <c r="G91" s="18"/>
      <c r="H91" s="19"/>
      <c r="I91" s="26"/>
      <c r="J91" s="67"/>
      <c r="K91" s="115">
        <v>0</v>
      </c>
      <c r="L91" s="103" t="s">
        <v>187</v>
      </c>
      <c r="M91" s="103">
        <v>0</v>
      </c>
      <c r="N91" s="103">
        <v>5</v>
      </c>
      <c r="O91" s="39"/>
      <c r="P91" s="16"/>
      <c r="Q91" s="17" t="s">
        <v>3</v>
      </c>
      <c r="R91" s="17"/>
      <c r="S91" s="18"/>
      <c r="T91" s="18"/>
      <c r="U91" s="18"/>
      <c r="V91" s="23"/>
      <c r="W91" s="23"/>
      <c r="X91" s="18"/>
      <c r="Y91" s="18"/>
      <c r="Z91" s="19"/>
      <c r="AA91" s="26"/>
      <c r="AB91" s="67"/>
      <c r="AC91" s="115">
        <v>0</v>
      </c>
      <c r="AD91" s="103" t="s">
        <v>187</v>
      </c>
      <c r="AE91" s="103">
        <v>0</v>
      </c>
      <c r="AF91" s="118">
        <v>3</v>
      </c>
      <c r="AG91" s="131"/>
      <c r="AH91" s="131"/>
      <c r="AI91" s="132"/>
    </row>
    <row r="92" spans="1:35" ht="12.75" customHeight="1">
      <c r="A92" s="127"/>
      <c r="B92" s="16"/>
      <c r="C92" s="17" t="s">
        <v>3</v>
      </c>
      <c r="D92" s="17"/>
      <c r="E92" s="18"/>
      <c r="F92" s="18"/>
      <c r="G92" s="18"/>
      <c r="H92" s="19"/>
      <c r="I92" s="26"/>
      <c r="J92" s="67"/>
      <c r="K92" s="116"/>
      <c r="L92" s="104"/>
      <c r="M92" s="104"/>
      <c r="N92" s="104"/>
      <c r="O92" s="39"/>
      <c r="P92" s="16"/>
      <c r="Q92" s="17" t="s">
        <v>3</v>
      </c>
      <c r="R92" s="17"/>
      <c r="S92" s="18"/>
      <c r="T92" s="18"/>
      <c r="U92" s="18"/>
      <c r="V92" s="23"/>
      <c r="W92" s="23"/>
      <c r="X92" s="18"/>
      <c r="Y92" s="18"/>
      <c r="Z92" s="19"/>
      <c r="AA92" s="26"/>
      <c r="AB92" s="67"/>
      <c r="AC92" s="116"/>
      <c r="AD92" s="104"/>
      <c r="AE92" s="104"/>
      <c r="AF92" s="119"/>
      <c r="AG92" s="131"/>
      <c r="AH92" s="131"/>
      <c r="AI92" s="132"/>
    </row>
    <row r="93" spans="1:35" ht="12.75" customHeight="1">
      <c r="A93" s="127"/>
      <c r="B93" s="16"/>
      <c r="C93" s="17" t="s">
        <v>3</v>
      </c>
      <c r="D93" s="17"/>
      <c r="E93" s="18"/>
      <c r="F93" s="18"/>
      <c r="G93" s="18"/>
      <c r="H93" s="19"/>
      <c r="I93" s="26"/>
      <c r="J93" s="67"/>
      <c r="K93" s="116"/>
      <c r="L93" s="104"/>
      <c r="M93" s="104"/>
      <c r="N93" s="104"/>
      <c r="O93" s="39"/>
      <c r="P93" s="16"/>
      <c r="Q93" s="17" t="s">
        <v>3</v>
      </c>
      <c r="R93" s="17"/>
      <c r="S93" s="18"/>
      <c r="T93" s="18"/>
      <c r="U93" s="18"/>
      <c r="V93" s="23"/>
      <c r="W93" s="23"/>
      <c r="X93" s="18"/>
      <c r="Y93" s="18"/>
      <c r="Z93" s="19"/>
      <c r="AA93" s="26"/>
      <c r="AB93" s="67"/>
      <c r="AC93" s="116"/>
      <c r="AD93" s="104"/>
      <c r="AE93" s="104"/>
      <c r="AF93" s="119"/>
      <c r="AG93" s="131"/>
      <c r="AH93" s="131"/>
      <c r="AI93" s="132"/>
    </row>
    <row r="94" spans="1:35" ht="13.5" customHeight="1">
      <c r="A94" s="127"/>
      <c r="B94" s="16" t="s">
        <v>134</v>
      </c>
      <c r="C94" s="17" t="s">
        <v>3</v>
      </c>
      <c r="D94" s="17"/>
      <c r="E94" s="18">
        <v>86</v>
      </c>
      <c r="F94" s="18"/>
      <c r="G94" s="18"/>
      <c r="H94" s="19" t="s">
        <v>8</v>
      </c>
      <c r="I94" s="27" t="s">
        <v>165</v>
      </c>
      <c r="J94" s="67"/>
      <c r="K94" s="117"/>
      <c r="L94" s="105"/>
      <c r="M94" s="105"/>
      <c r="N94" s="105"/>
      <c r="O94" s="39"/>
      <c r="P94" s="16" t="s">
        <v>134</v>
      </c>
      <c r="Q94" s="17" t="s">
        <v>3</v>
      </c>
      <c r="R94" s="17"/>
      <c r="S94" s="18">
        <v>79</v>
      </c>
      <c r="T94" s="18">
        <v>131.15</v>
      </c>
      <c r="U94" s="18">
        <f aca="true" t="shared" si="19" ref="U94:U100">T94-S94</f>
        <v>52.150000000000006</v>
      </c>
      <c r="V94" s="23">
        <v>0</v>
      </c>
      <c r="W94" s="23">
        <f aca="true" t="shared" si="20" ref="W94:W100">6-V94</f>
        <v>6</v>
      </c>
      <c r="X94" s="18">
        <f aca="true" t="shared" si="21" ref="X94:X100">3*W94</f>
        <v>18</v>
      </c>
      <c r="Y94" s="18">
        <f aca="true" t="shared" si="22" ref="Y94:Y100">U94+X94</f>
        <v>70.15</v>
      </c>
      <c r="Z94" s="19" t="s">
        <v>8</v>
      </c>
      <c r="AA94" s="27" t="s">
        <v>50</v>
      </c>
      <c r="AB94" s="67"/>
      <c r="AC94" s="117"/>
      <c r="AD94" s="105"/>
      <c r="AE94" s="105"/>
      <c r="AF94" s="120"/>
      <c r="AG94" s="131"/>
      <c r="AH94" s="131"/>
      <c r="AI94" s="132"/>
    </row>
    <row r="95" spans="1:35" ht="13.5" customHeight="1">
      <c r="A95" s="127" t="s">
        <v>15</v>
      </c>
      <c r="B95" s="14" t="s">
        <v>36</v>
      </c>
      <c r="C95" s="9" t="s">
        <v>2</v>
      </c>
      <c r="D95" s="9"/>
      <c r="E95" s="7">
        <v>8</v>
      </c>
      <c r="F95" s="7">
        <v>46.07</v>
      </c>
      <c r="G95" s="7">
        <f>F95-E95</f>
        <v>38.07</v>
      </c>
      <c r="H95" s="10"/>
      <c r="I95" s="28"/>
      <c r="J95" s="66">
        <v>38.07</v>
      </c>
      <c r="K95" s="109">
        <v>130.15</v>
      </c>
      <c r="L95" s="106" t="s">
        <v>186</v>
      </c>
      <c r="M95" s="106">
        <v>3</v>
      </c>
      <c r="N95" s="106">
        <v>2</v>
      </c>
      <c r="O95" s="39"/>
      <c r="P95" s="14" t="s">
        <v>36</v>
      </c>
      <c r="Q95" s="9" t="s">
        <v>2</v>
      </c>
      <c r="R95" s="9"/>
      <c r="S95" s="7">
        <v>8</v>
      </c>
      <c r="T95" s="7">
        <v>38.27</v>
      </c>
      <c r="U95" s="7">
        <f t="shared" si="19"/>
        <v>30.270000000000003</v>
      </c>
      <c r="V95" s="22">
        <v>6</v>
      </c>
      <c r="W95" s="22">
        <f t="shared" si="20"/>
        <v>0</v>
      </c>
      <c r="X95" s="7">
        <f t="shared" si="21"/>
        <v>0</v>
      </c>
      <c r="Y95" s="7">
        <f t="shared" si="22"/>
        <v>30.270000000000003</v>
      </c>
      <c r="Z95" s="10"/>
      <c r="AA95" s="28"/>
      <c r="AB95" s="66">
        <v>30.27</v>
      </c>
      <c r="AC95" s="109">
        <v>132.53</v>
      </c>
      <c r="AD95" s="106" t="s">
        <v>186</v>
      </c>
      <c r="AE95" s="106">
        <v>3</v>
      </c>
      <c r="AF95" s="112">
        <v>1</v>
      </c>
      <c r="AG95" s="131">
        <f>N95+N99+AF95+AF99</f>
        <v>11</v>
      </c>
      <c r="AH95" s="131">
        <v>4</v>
      </c>
      <c r="AI95" s="132">
        <v>2</v>
      </c>
    </row>
    <row r="96" spans="1:35" ht="12.75" customHeight="1">
      <c r="A96" s="127"/>
      <c r="B96" s="14" t="s">
        <v>16</v>
      </c>
      <c r="C96" s="9" t="s">
        <v>2</v>
      </c>
      <c r="D96" s="9"/>
      <c r="E96" s="7">
        <f>E95+20</f>
        <v>28</v>
      </c>
      <c r="F96" s="7">
        <v>64.3</v>
      </c>
      <c r="G96" s="7">
        <f>F96-E96</f>
        <v>36.3</v>
      </c>
      <c r="H96" s="10"/>
      <c r="I96" s="28"/>
      <c r="J96" s="66">
        <v>36.3</v>
      </c>
      <c r="K96" s="110"/>
      <c r="L96" s="107"/>
      <c r="M96" s="107"/>
      <c r="N96" s="107"/>
      <c r="O96" s="39"/>
      <c r="P96" s="14" t="s">
        <v>16</v>
      </c>
      <c r="Q96" s="9" t="s">
        <v>2</v>
      </c>
      <c r="R96" s="9"/>
      <c r="S96" s="7">
        <f>S95+20</f>
        <v>28</v>
      </c>
      <c r="T96" s="7">
        <v>51.26</v>
      </c>
      <c r="U96" s="7">
        <f t="shared" si="19"/>
        <v>23.259999999999998</v>
      </c>
      <c r="V96" s="22">
        <v>0</v>
      </c>
      <c r="W96" s="22">
        <f t="shared" si="20"/>
        <v>6</v>
      </c>
      <c r="X96" s="7">
        <f t="shared" si="21"/>
        <v>18</v>
      </c>
      <c r="Y96" s="7">
        <f t="shared" si="22"/>
        <v>41.26</v>
      </c>
      <c r="Z96" s="10" t="s">
        <v>8</v>
      </c>
      <c r="AA96" s="28" t="s">
        <v>50</v>
      </c>
      <c r="AB96" s="66"/>
      <c r="AC96" s="110"/>
      <c r="AD96" s="107"/>
      <c r="AE96" s="107"/>
      <c r="AF96" s="113"/>
      <c r="AG96" s="131"/>
      <c r="AH96" s="131"/>
      <c r="AI96" s="132"/>
    </row>
    <row r="97" spans="1:35" ht="12.75" customHeight="1">
      <c r="A97" s="127"/>
      <c r="B97" s="14" t="s">
        <v>107</v>
      </c>
      <c r="C97" s="9" t="s">
        <v>2</v>
      </c>
      <c r="D97" s="9"/>
      <c r="E97" s="7">
        <f>E96+20</f>
        <v>48</v>
      </c>
      <c r="F97" s="7">
        <v>105.57</v>
      </c>
      <c r="G97" s="7">
        <f>F97-E97</f>
        <v>57.56999999999999</v>
      </c>
      <c r="H97" s="10" t="s">
        <v>8</v>
      </c>
      <c r="I97" s="28" t="s">
        <v>158</v>
      </c>
      <c r="J97" s="66"/>
      <c r="K97" s="110"/>
      <c r="L97" s="107"/>
      <c r="M97" s="107"/>
      <c r="N97" s="107"/>
      <c r="O97" s="39"/>
      <c r="P97" s="14" t="s">
        <v>107</v>
      </c>
      <c r="Q97" s="9" t="s">
        <v>2</v>
      </c>
      <c r="R97" s="9"/>
      <c r="S97" s="7">
        <f>S96+20</f>
        <v>48</v>
      </c>
      <c r="T97" s="7">
        <v>86.38</v>
      </c>
      <c r="U97" s="7">
        <f t="shared" si="19"/>
        <v>38.379999999999995</v>
      </c>
      <c r="V97" s="22">
        <v>1</v>
      </c>
      <c r="W97" s="22">
        <f t="shared" si="20"/>
        <v>5</v>
      </c>
      <c r="X97" s="7">
        <f t="shared" si="21"/>
        <v>15</v>
      </c>
      <c r="Y97" s="7">
        <f t="shared" si="22"/>
        <v>53.379999999999995</v>
      </c>
      <c r="Z97" s="10"/>
      <c r="AA97" s="28"/>
      <c r="AB97" s="66">
        <v>53.38</v>
      </c>
      <c r="AC97" s="110"/>
      <c r="AD97" s="107"/>
      <c r="AE97" s="107"/>
      <c r="AF97" s="113"/>
      <c r="AG97" s="131"/>
      <c r="AH97" s="131"/>
      <c r="AI97" s="132"/>
    </row>
    <row r="98" spans="1:35" ht="12.75" customHeight="1">
      <c r="A98" s="127"/>
      <c r="B98" s="14" t="s">
        <v>35</v>
      </c>
      <c r="C98" s="9" t="s">
        <v>2</v>
      </c>
      <c r="D98" s="9"/>
      <c r="E98" s="40">
        <f>E97+29</f>
        <v>77</v>
      </c>
      <c r="F98" s="7">
        <v>132.38</v>
      </c>
      <c r="G98" s="7">
        <f>F98-E98</f>
        <v>55.379999999999995</v>
      </c>
      <c r="H98" s="10"/>
      <c r="I98" s="25"/>
      <c r="J98" s="66">
        <v>55.38</v>
      </c>
      <c r="K98" s="111"/>
      <c r="L98" s="108"/>
      <c r="M98" s="108"/>
      <c r="N98" s="108"/>
      <c r="O98" s="39"/>
      <c r="P98" s="14" t="s">
        <v>35</v>
      </c>
      <c r="Q98" s="9" t="s">
        <v>2</v>
      </c>
      <c r="R98" s="9"/>
      <c r="S98" s="7">
        <f>S97+20</f>
        <v>68</v>
      </c>
      <c r="T98" s="7">
        <v>101.48</v>
      </c>
      <c r="U98" s="7">
        <f t="shared" si="19"/>
        <v>33.480000000000004</v>
      </c>
      <c r="V98" s="22">
        <v>1</v>
      </c>
      <c r="W98" s="22">
        <f t="shared" si="20"/>
        <v>5</v>
      </c>
      <c r="X98" s="7">
        <f t="shared" si="21"/>
        <v>15</v>
      </c>
      <c r="Y98" s="7">
        <f t="shared" si="22"/>
        <v>48.480000000000004</v>
      </c>
      <c r="Z98" s="10"/>
      <c r="AA98" s="25"/>
      <c r="AB98" s="66">
        <v>48.48</v>
      </c>
      <c r="AC98" s="111"/>
      <c r="AD98" s="108"/>
      <c r="AE98" s="108"/>
      <c r="AF98" s="114"/>
      <c r="AG98" s="131"/>
      <c r="AH98" s="131"/>
      <c r="AI98" s="132"/>
    </row>
    <row r="99" spans="1:35" ht="12.75" customHeight="1">
      <c r="A99" s="127"/>
      <c r="B99" s="16" t="s">
        <v>37</v>
      </c>
      <c r="C99" s="17" t="s">
        <v>3</v>
      </c>
      <c r="D99" s="17"/>
      <c r="E99" s="18">
        <f>E95+1</f>
        <v>9</v>
      </c>
      <c r="F99" s="18"/>
      <c r="G99" s="18"/>
      <c r="H99" s="19"/>
      <c r="I99" s="27"/>
      <c r="J99" s="67"/>
      <c r="K99" s="115">
        <v>0</v>
      </c>
      <c r="L99" s="103" t="s">
        <v>187</v>
      </c>
      <c r="M99" s="103">
        <v>0</v>
      </c>
      <c r="N99" s="103">
        <v>5</v>
      </c>
      <c r="O99" s="39"/>
      <c r="P99" s="16" t="s">
        <v>37</v>
      </c>
      <c r="Q99" s="17" t="s">
        <v>3</v>
      </c>
      <c r="R99" s="17"/>
      <c r="S99" s="18">
        <f>S95+1</f>
        <v>9</v>
      </c>
      <c r="T99" s="18">
        <v>48.47</v>
      </c>
      <c r="U99" s="18">
        <f t="shared" si="19"/>
        <v>39.47</v>
      </c>
      <c r="V99" s="23">
        <v>0</v>
      </c>
      <c r="W99" s="23">
        <f t="shared" si="20"/>
        <v>6</v>
      </c>
      <c r="X99" s="18">
        <f t="shared" si="21"/>
        <v>18</v>
      </c>
      <c r="Y99" s="18">
        <f t="shared" si="22"/>
        <v>57.47</v>
      </c>
      <c r="Z99" s="19" t="s">
        <v>8</v>
      </c>
      <c r="AA99" s="27" t="s">
        <v>50</v>
      </c>
      <c r="AB99" s="67"/>
      <c r="AC99" s="115">
        <v>0</v>
      </c>
      <c r="AD99" s="103" t="s">
        <v>187</v>
      </c>
      <c r="AE99" s="103">
        <v>0</v>
      </c>
      <c r="AF99" s="118">
        <v>3</v>
      </c>
      <c r="AG99" s="131"/>
      <c r="AH99" s="131"/>
      <c r="AI99" s="132"/>
    </row>
    <row r="100" spans="1:35" ht="12.75" customHeight="1">
      <c r="A100" s="127"/>
      <c r="B100" s="16" t="s">
        <v>108</v>
      </c>
      <c r="C100" s="17" t="s">
        <v>3</v>
      </c>
      <c r="D100" s="17"/>
      <c r="E100" s="18">
        <f>E99+20</f>
        <v>29</v>
      </c>
      <c r="F100" s="18">
        <v>150.03</v>
      </c>
      <c r="G100" s="18">
        <f>F100-E100</f>
        <v>121.03</v>
      </c>
      <c r="H100" s="19" t="s">
        <v>8</v>
      </c>
      <c r="I100" s="27" t="s">
        <v>13</v>
      </c>
      <c r="J100" s="67"/>
      <c r="K100" s="116"/>
      <c r="L100" s="104"/>
      <c r="M100" s="104"/>
      <c r="N100" s="104"/>
      <c r="O100" s="39"/>
      <c r="P100" s="16" t="s">
        <v>108</v>
      </c>
      <c r="Q100" s="17" t="s">
        <v>3</v>
      </c>
      <c r="R100" s="17"/>
      <c r="S100" s="18">
        <f>S99+20</f>
        <v>29</v>
      </c>
      <c r="T100" s="18">
        <v>63.13</v>
      </c>
      <c r="U100" s="18">
        <f t="shared" si="19"/>
        <v>34.13</v>
      </c>
      <c r="V100" s="23">
        <v>0</v>
      </c>
      <c r="W100" s="23">
        <f t="shared" si="20"/>
        <v>6</v>
      </c>
      <c r="X100" s="18">
        <f t="shared" si="21"/>
        <v>18</v>
      </c>
      <c r="Y100" s="18">
        <f t="shared" si="22"/>
        <v>52.13</v>
      </c>
      <c r="Z100" s="19" t="s">
        <v>8</v>
      </c>
      <c r="AA100" s="27" t="s">
        <v>50</v>
      </c>
      <c r="AB100" s="67"/>
      <c r="AC100" s="116"/>
      <c r="AD100" s="104"/>
      <c r="AE100" s="104"/>
      <c r="AF100" s="119"/>
      <c r="AG100" s="131"/>
      <c r="AH100" s="131"/>
      <c r="AI100" s="132"/>
    </row>
    <row r="101" spans="1:35" ht="12.75" customHeight="1">
      <c r="A101" s="127"/>
      <c r="B101" s="16" t="s">
        <v>109</v>
      </c>
      <c r="C101" s="17" t="s">
        <v>3</v>
      </c>
      <c r="D101" s="17"/>
      <c r="E101" s="18">
        <f>E100+20</f>
        <v>49</v>
      </c>
      <c r="F101" s="18">
        <v>150.04</v>
      </c>
      <c r="G101" s="18">
        <f>F101-E101</f>
        <v>101.03999999999999</v>
      </c>
      <c r="H101" s="19" t="s">
        <v>8</v>
      </c>
      <c r="I101" s="27" t="s">
        <v>161</v>
      </c>
      <c r="J101" s="67"/>
      <c r="K101" s="116"/>
      <c r="L101" s="104"/>
      <c r="M101" s="104"/>
      <c r="N101" s="104"/>
      <c r="O101" s="39"/>
      <c r="P101" s="16"/>
      <c r="Q101" s="17" t="s">
        <v>3</v>
      </c>
      <c r="R101" s="17"/>
      <c r="S101" s="18">
        <f>S100+20</f>
        <v>49</v>
      </c>
      <c r="T101" s="18"/>
      <c r="U101" s="18"/>
      <c r="V101" s="23"/>
      <c r="W101" s="23"/>
      <c r="X101" s="18"/>
      <c r="Y101" s="18"/>
      <c r="Z101" s="19"/>
      <c r="AA101" s="26"/>
      <c r="AB101" s="67"/>
      <c r="AC101" s="116"/>
      <c r="AD101" s="104"/>
      <c r="AE101" s="104"/>
      <c r="AF101" s="119"/>
      <c r="AG101" s="131"/>
      <c r="AH101" s="131"/>
      <c r="AI101" s="132"/>
    </row>
    <row r="102" spans="1:35" ht="13.5" customHeight="1">
      <c r="A102" s="127"/>
      <c r="B102" s="16"/>
      <c r="C102" s="17" t="s">
        <v>3</v>
      </c>
      <c r="D102" s="17"/>
      <c r="E102" s="18">
        <f>E101+29</f>
        <v>78</v>
      </c>
      <c r="F102" s="18"/>
      <c r="G102" s="18"/>
      <c r="H102" s="19"/>
      <c r="I102" s="27"/>
      <c r="J102" s="67"/>
      <c r="K102" s="117"/>
      <c r="L102" s="105"/>
      <c r="M102" s="105"/>
      <c r="N102" s="105"/>
      <c r="O102" s="39"/>
      <c r="P102" s="16" t="s">
        <v>109</v>
      </c>
      <c r="Q102" s="17" t="s">
        <v>3</v>
      </c>
      <c r="R102" s="17"/>
      <c r="S102" s="18">
        <f>S101+20</f>
        <v>69</v>
      </c>
      <c r="T102" s="18">
        <v>105.5</v>
      </c>
      <c r="U102" s="18">
        <f>T102-S102</f>
        <v>36.5</v>
      </c>
      <c r="V102" s="23">
        <v>4</v>
      </c>
      <c r="W102" s="23">
        <f>6-V102</f>
        <v>2</v>
      </c>
      <c r="X102" s="18">
        <f>3*W102</f>
        <v>6</v>
      </c>
      <c r="Y102" s="18">
        <f>U102+X102</f>
        <v>42.5</v>
      </c>
      <c r="Z102" s="78" t="s">
        <v>177</v>
      </c>
      <c r="AA102" s="27"/>
      <c r="AB102" s="67"/>
      <c r="AC102" s="117"/>
      <c r="AD102" s="105"/>
      <c r="AE102" s="105"/>
      <c r="AF102" s="120"/>
      <c r="AG102" s="131"/>
      <c r="AH102" s="131"/>
      <c r="AI102" s="132"/>
    </row>
    <row r="103" spans="1:35" ht="13.5" customHeight="1">
      <c r="A103" s="127" t="s">
        <v>9</v>
      </c>
      <c r="B103" s="13" t="s">
        <v>101</v>
      </c>
      <c r="C103" s="9" t="s">
        <v>2</v>
      </c>
      <c r="D103" s="9"/>
      <c r="E103" s="40">
        <v>10</v>
      </c>
      <c r="F103" s="7">
        <v>57.58</v>
      </c>
      <c r="G103" s="7">
        <f>F103-E103</f>
        <v>47.58</v>
      </c>
      <c r="H103" s="10"/>
      <c r="I103" s="28"/>
      <c r="J103" s="66">
        <v>47.58</v>
      </c>
      <c r="K103" s="109">
        <v>88.18</v>
      </c>
      <c r="L103" s="106" t="s">
        <v>186</v>
      </c>
      <c r="M103" s="106">
        <v>2</v>
      </c>
      <c r="N103" s="106">
        <v>6</v>
      </c>
      <c r="O103" s="39"/>
      <c r="P103" s="13" t="s">
        <v>101</v>
      </c>
      <c r="Q103" s="9" t="s">
        <v>2</v>
      </c>
      <c r="R103" s="9"/>
      <c r="S103" s="40">
        <v>10</v>
      </c>
      <c r="T103" s="7">
        <v>55.16</v>
      </c>
      <c r="U103" s="7">
        <f>T103-S103</f>
        <v>45.16</v>
      </c>
      <c r="V103" s="22">
        <v>0</v>
      </c>
      <c r="W103" s="22">
        <f>6-V103</f>
        <v>6</v>
      </c>
      <c r="X103" s="7">
        <f>3*W103</f>
        <v>18</v>
      </c>
      <c r="Y103" s="7">
        <f>U103+X103</f>
        <v>63.16</v>
      </c>
      <c r="Z103" s="10" t="s">
        <v>8</v>
      </c>
      <c r="AA103" s="28" t="s">
        <v>50</v>
      </c>
      <c r="AB103" s="66"/>
      <c r="AC103" s="109">
        <v>0</v>
      </c>
      <c r="AD103" s="106" t="s">
        <v>187</v>
      </c>
      <c r="AE103" s="106">
        <v>0</v>
      </c>
      <c r="AF103" s="112">
        <v>6</v>
      </c>
      <c r="AG103" s="131">
        <f>N103+N107+AF103+AF107</f>
        <v>18</v>
      </c>
      <c r="AH103" s="131">
        <v>4</v>
      </c>
      <c r="AI103" s="132">
        <v>5</v>
      </c>
    </row>
    <row r="104" spans="1:35" ht="12.75" customHeight="1">
      <c r="A104" s="127"/>
      <c r="B104" s="13"/>
      <c r="C104" s="9" t="s">
        <v>2</v>
      </c>
      <c r="D104" s="9"/>
      <c r="E104" s="40">
        <f>E103+20</f>
        <v>30</v>
      </c>
      <c r="F104" s="7"/>
      <c r="G104" s="7"/>
      <c r="H104" s="10"/>
      <c r="I104" s="25"/>
      <c r="J104" s="7"/>
      <c r="K104" s="110"/>
      <c r="L104" s="107"/>
      <c r="M104" s="107"/>
      <c r="N104" s="107"/>
      <c r="O104" s="39"/>
      <c r="P104" s="13" t="s">
        <v>145</v>
      </c>
      <c r="Q104" s="9" t="s">
        <v>2</v>
      </c>
      <c r="R104" s="9"/>
      <c r="S104" s="40">
        <f>S103+20</f>
        <v>30</v>
      </c>
      <c r="T104" s="7">
        <v>80.4</v>
      </c>
      <c r="U104" s="7">
        <f>T104-S104</f>
        <v>50.400000000000006</v>
      </c>
      <c r="V104" s="22">
        <v>1</v>
      </c>
      <c r="W104" s="22">
        <f>6-V104</f>
        <v>5</v>
      </c>
      <c r="X104" s="7">
        <f>3*W104</f>
        <v>15</v>
      </c>
      <c r="Y104" s="7">
        <f>U104+X104</f>
        <v>65.4</v>
      </c>
      <c r="Z104" s="63" t="s">
        <v>177</v>
      </c>
      <c r="AA104" s="28"/>
      <c r="AB104" s="7"/>
      <c r="AC104" s="110"/>
      <c r="AD104" s="107"/>
      <c r="AE104" s="107"/>
      <c r="AF104" s="113"/>
      <c r="AG104" s="131"/>
      <c r="AH104" s="131"/>
      <c r="AI104" s="132"/>
    </row>
    <row r="105" spans="1:35" ht="12.75" customHeight="1">
      <c r="A105" s="127"/>
      <c r="B105" s="13" t="s">
        <v>166</v>
      </c>
      <c r="C105" s="9" t="s">
        <v>2</v>
      </c>
      <c r="D105" s="9"/>
      <c r="E105" s="40">
        <f>E104+20</f>
        <v>50</v>
      </c>
      <c r="F105" s="7">
        <v>111</v>
      </c>
      <c r="G105" s="7">
        <f>F105-E105</f>
        <v>61</v>
      </c>
      <c r="H105" s="10" t="s">
        <v>8</v>
      </c>
      <c r="I105" s="28" t="s">
        <v>156</v>
      </c>
      <c r="J105" s="66"/>
      <c r="K105" s="110"/>
      <c r="L105" s="107"/>
      <c r="M105" s="107"/>
      <c r="N105" s="107"/>
      <c r="O105" s="39"/>
      <c r="P105" s="13"/>
      <c r="Q105" s="9" t="s">
        <v>2</v>
      </c>
      <c r="R105" s="9"/>
      <c r="S105" s="40">
        <f>S104+20</f>
        <v>50</v>
      </c>
      <c r="T105" s="7"/>
      <c r="U105" s="7"/>
      <c r="V105" s="22"/>
      <c r="W105" s="22"/>
      <c r="X105" s="7"/>
      <c r="Y105" s="7"/>
      <c r="Z105" s="10"/>
      <c r="AA105" s="28"/>
      <c r="AB105" s="66"/>
      <c r="AC105" s="110"/>
      <c r="AD105" s="107"/>
      <c r="AE105" s="107"/>
      <c r="AF105" s="113"/>
      <c r="AG105" s="131"/>
      <c r="AH105" s="131"/>
      <c r="AI105" s="132"/>
    </row>
    <row r="106" spans="1:35" ht="12.75" customHeight="1">
      <c r="A106" s="127"/>
      <c r="B106" s="13" t="s">
        <v>145</v>
      </c>
      <c r="C106" s="9" t="s">
        <v>2</v>
      </c>
      <c r="D106" s="9"/>
      <c r="E106" s="40">
        <f>E105+29</f>
        <v>79</v>
      </c>
      <c r="F106" s="7">
        <v>119.2</v>
      </c>
      <c r="G106" s="7">
        <f>F106-E106</f>
        <v>40.2</v>
      </c>
      <c r="H106" s="10"/>
      <c r="I106" s="28"/>
      <c r="J106" s="7">
        <v>40.2</v>
      </c>
      <c r="K106" s="111"/>
      <c r="L106" s="108"/>
      <c r="M106" s="108"/>
      <c r="N106" s="108"/>
      <c r="O106" s="39"/>
      <c r="P106" s="13" t="s">
        <v>166</v>
      </c>
      <c r="Q106" s="9" t="s">
        <v>2</v>
      </c>
      <c r="R106" s="9"/>
      <c r="S106" s="40">
        <f>S105+20</f>
        <v>70</v>
      </c>
      <c r="T106" s="7">
        <v>105.19</v>
      </c>
      <c r="U106" s="7">
        <f>T106-S106</f>
        <v>35.19</v>
      </c>
      <c r="V106" s="22">
        <v>0</v>
      </c>
      <c r="W106" s="22">
        <f>6-V106</f>
        <v>6</v>
      </c>
      <c r="X106" s="7">
        <f>3*W106</f>
        <v>18</v>
      </c>
      <c r="Y106" s="7">
        <f>U106+X106</f>
        <v>53.19</v>
      </c>
      <c r="Z106" s="10" t="s">
        <v>8</v>
      </c>
      <c r="AA106" s="28" t="s">
        <v>50</v>
      </c>
      <c r="AB106" s="7"/>
      <c r="AC106" s="111"/>
      <c r="AD106" s="108"/>
      <c r="AE106" s="108"/>
      <c r="AF106" s="114"/>
      <c r="AG106" s="131"/>
      <c r="AH106" s="131"/>
      <c r="AI106" s="132"/>
    </row>
    <row r="107" spans="1:35" ht="12.75" customHeight="1">
      <c r="A107" s="127"/>
      <c r="B107" s="20" t="s">
        <v>102</v>
      </c>
      <c r="C107" s="17" t="s">
        <v>3</v>
      </c>
      <c r="D107" s="17"/>
      <c r="E107" s="18">
        <f>E103+1</f>
        <v>11</v>
      </c>
      <c r="F107" s="18">
        <v>76.4</v>
      </c>
      <c r="G107" s="18">
        <f>F107-E107</f>
        <v>65.4</v>
      </c>
      <c r="H107" s="19"/>
      <c r="I107" s="27"/>
      <c r="J107" s="67">
        <v>65.4</v>
      </c>
      <c r="K107" s="115">
        <v>65.4</v>
      </c>
      <c r="L107" s="103" t="s">
        <v>186</v>
      </c>
      <c r="M107" s="103">
        <v>1</v>
      </c>
      <c r="N107" s="103">
        <v>3</v>
      </c>
      <c r="O107" s="39"/>
      <c r="P107" s="20" t="s">
        <v>102</v>
      </c>
      <c r="Q107" s="17" t="s">
        <v>3</v>
      </c>
      <c r="R107" s="17"/>
      <c r="S107" s="18">
        <f>S103+1</f>
        <v>11</v>
      </c>
      <c r="T107" s="18">
        <v>68.35</v>
      </c>
      <c r="U107" s="18">
        <f>T107-S107</f>
        <v>57.349999999999994</v>
      </c>
      <c r="V107" s="23">
        <v>0</v>
      </c>
      <c r="W107" s="23">
        <f>6-V107</f>
        <v>6</v>
      </c>
      <c r="X107" s="18">
        <f>3*W107</f>
        <v>18</v>
      </c>
      <c r="Y107" s="18">
        <f>U107+X107</f>
        <v>75.35</v>
      </c>
      <c r="Z107" s="19" t="s">
        <v>8</v>
      </c>
      <c r="AA107" s="27" t="s">
        <v>50</v>
      </c>
      <c r="AB107" s="67"/>
      <c r="AC107" s="115">
        <v>0</v>
      </c>
      <c r="AD107" s="103" t="s">
        <v>187</v>
      </c>
      <c r="AE107" s="103">
        <v>0</v>
      </c>
      <c r="AF107" s="118">
        <v>3</v>
      </c>
      <c r="AG107" s="131"/>
      <c r="AH107" s="131"/>
      <c r="AI107" s="132"/>
    </row>
    <row r="108" spans="1:35" ht="12.75" customHeight="1">
      <c r="A108" s="127"/>
      <c r="B108" s="20"/>
      <c r="C108" s="17" t="s">
        <v>3</v>
      </c>
      <c r="D108" s="17"/>
      <c r="E108" s="18">
        <f>E107+20</f>
        <v>31</v>
      </c>
      <c r="F108" s="18"/>
      <c r="G108" s="18"/>
      <c r="H108" s="19"/>
      <c r="I108" s="27"/>
      <c r="J108" s="67"/>
      <c r="K108" s="116"/>
      <c r="L108" s="104"/>
      <c r="M108" s="104"/>
      <c r="N108" s="104"/>
      <c r="O108" s="39"/>
      <c r="P108" s="20"/>
      <c r="Q108" s="17" t="s">
        <v>3</v>
      </c>
      <c r="R108" s="17"/>
      <c r="S108" s="18">
        <f>S107+20</f>
        <v>31</v>
      </c>
      <c r="T108" s="18"/>
      <c r="U108" s="18"/>
      <c r="V108" s="23"/>
      <c r="W108" s="23"/>
      <c r="X108" s="18"/>
      <c r="Y108" s="18"/>
      <c r="Z108" s="19"/>
      <c r="AA108" s="27"/>
      <c r="AB108" s="67"/>
      <c r="AC108" s="116"/>
      <c r="AD108" s="104"/>
      <c r="AE108" s="104"/>
      <c r="AF108" s="119"/>
      <c r="AG108" s="131"/>
      <c r="AH108" s="131"/>
      <c r="AI108" s="132"/>
    </row>
    <row r="109" spans="1:35" ht="12.75" customHeight="1">
      <c r="A109" s="127"/>
      <c r="B109" s="20" t="s">
        <v>144</v>
      </c>
      <c r="C109" s="17" t="s">
        <v>3</v>
      </c>
      <c r="D109" s="17"/>
      <c r="E109" s="18">
        <f>E108+20</f>
        <v>51</v>
      </c>
      <c r="F109" s="18">
        <v>123</v>
      </c>
      <c r="G109" s="18">
        <f aca="true" t="shared" si="23" ref="G109:G118">F109-E109</f>
        <v>72</v>
      </c>
      <c r="H109" s="19" t="s">
        <v>8</v>
      </c>
      <c r="I109" s="27" t="s">
        <v>158</v>
      </c>
      <c r="J109" s="67"/>
      <c r="K109" s="116"/>
      <c r="L109" s="104"/>
      <c r="M109" s="104"/>
      <c r="N109" s="104"/>
      <c r="O109" s="39"/>
      <c r="P109" s="20" t="s">
        <v>178</v>
      </c>
      <c r="Q109" s="17" t="s">
        <v>3</v>
      </c>
      <c r="R109" s="17"/>
      <c r="S109" s="18">
        <f>S108+20</f>
        <v>51</v>
      </c>
      <c r="T109" s="18">
        <v>84.44</v>
      </c>
      <c r="U109" s="18">
        <f>T109-S109</f>
        <v>33.44</v>
      </c>
      <c r="V109" s="23">
        <v>0</v>
      </c>
      <c r="W109" s="23">
        <f>6-V109</f>
        <v>6</v>
      </c>
      <c r="X109" s="18">
        <f>3*W109</f>
        <v>18</v>
      </c>
      <c r="Y109" s="18">
        <f>U109+X109</f>
        <v>51.44</v>
      </c>
      <c r="Z109" s="19" t="s">
        <v>8</v>
      </c>
      <c r="AA109" s="27" t="s">
        <v>50</v>
      </c>
      <c r="AB109" s="67"/>
      <c r="AC109" s="116"/>
      <c r="AD109" s="104"/>
      <c r="AE109" s="104"/>
      <c r="AF109" s="119"/>
      <c r="AG109" s="131"/>
      <c r="AH109" s="131"/>
      <c r="AI109" s="132"/>
    </row>
    <row r="110" spans="1:35" ht="13.5" customHeight="1">
      <c r="A110" s="127"/>
      <c r="B110" s="20" t="s">
        <v>143</v>
      </c>
      <c r="C110" s="17" t="s">
        <v>3</v>
      </c>
      <c r="D110" s="17"/>
      <c r="E110" s="18">
        <f>E109+29</f>
        <v>80</v>
      </c>
      <c r="F110" s="18">
        <v>148.2</v>
      </c>
      <c r="G110" s="18">
        <f t="shared" si="23"/>
        <v>68.19999999999999</v>
      </c>
      <c r="H110" s="19" t="s">
        <v>8</v>
      </c>
      <c r="I110" s="27" t="s">
        <v>161</v>
      </c>
      <c r="J110" s="67"/>
      <c r="K110" s="117"/>
      <c r="L110" s="105"/>
      <c r="M110" s="105"/>
      <c r="N110" s="105"/>
      <c r="O110" s="39"/>
      <c r="P110" s="20" t="s">
        <v>143</v>
      </c>
      <c r="Q110" s="17" t="s">
        <v>3</v>
      </c>
      <c r="R110" s="17"/>
      <c r="S110" s="18"/>
      <c r="T110" s="18"/>
      <c r="U110" s="18"/>
      <c r="V110" s="23"/>
      <c r="W110" s="23"/>
      <c r="X110" s="18"/>
      <c r="Y110" s="18"/>
      <c r="Z110" s="19"/>
      <c r="AA110" s="27"/>
      <c r="AB110" s="67"/>
      <c r="AC110" s="117"/>
      <c r="AD110" s="105"/>
      <c r="AE110" s="105"/>
      <c r="AF110" s="120"/>
      <c r="AG110" s="131"/>
      <c r="AH110" s="131"/>
      <c r="AI110" s="132"/>
    </row>
    <row r="111" spans="1:35" ht="12.75" customHeight="1">
      <c r="A111" s="127" t="s">
        <v>150</v>
      </c>
      <c r="B111" s="13" t="s">
        <v>31</v>
      </c>
      <c r="C111" s="9" t="s">
        <v>2</v>
      </c>
      <c r="D111" s="9"/>
      <c r="E111" s="40">
        <v>6</v>
      </c>
      <c r="F111" s="7">
        <v>75.3</v>
      </c>
      <c r="G111" s="7">
        <f t="shared" si="23"/>
        <v>69.3</v>
      </c>
      <c r="H111" s="10"/>
      <c r="I111" s="28"/>
      <c r="J111" s="66"/>
      <c r="K111" s="109">
        <v>142.57</v>
      </c>
      <c r="L111" s="106" t="s">
        <v>186</v>
      </c>
      <c r="M111" s="106">
        <v>3</v>
      </c>
      <c r="N111" s="106">
        <v>4</v>
      </c>
      <c r="O111" s="39"/>
      <c r="P111" s="13" t="s">
        <v>31</v>
      </c>
      <c r="Q111" s="9" t="s">
        <v>2</v>
      </c>
      <c r="R111" s="9"/>
      <c r="S111" s="40">
        <v>6</v>
      </c>
      <c r="T111" s="7">
        <v>55.49</v>
      </c>
      <c r="U111" s="7">
        <f aca="true" t="shared" si="24" ref="U111:U118">T111-S111</f>
        <v>49.49</v>
      </c>
      <c r="V111" s="22">
        <v>0</v>
      </c>
      <c r="W111" s="22">
        <f aca="true" t="shared" si="25" ref="W111:W118">6-V111</f>
        <v>6</v>
      </c>
      <c r="X111" s="7">
        <f aca="true" t="shared" si="26" ref="X111:X118">3*W111</f>
        <v>18</v>
      </c>
      <c r="Y111" s="7">
        <f aca="true" t="shared" si="27" ref="Y111:Y118">U111+X111</f>
        <v>67.49000000000001</v>
      </c>
      <c r="Z111" s="10" t="s">
        <v>8</v>
      </c>
      <c r="AA111" s="28" t="s">
        <v>50</v>
      </c>
      <c r="AB111" s="66"/>
      <c r="AC111" s="109">
        <v>59.55</v>
      </c>
      <c r="AD111" s="106" t="s">
        <v>186</v>
      </c>
      <c r="AE111" s="106">
        <v>1</v>
      </c>
      <c r="AF111" s="112">
        <v>5</v>
      </c>
      <c r="AG111" s="131">
        <f>N111+N115+AF111+AF115</f>
        <v>12</v>
      </c>
      <c r="AH111" s="131">
        <v>4</v>
      </c>
      <c r="AI111" s="132">
        <v>3</v>
      </c>
    </row>
    <row r="112" spans="1:35" ht="12.75" customHeight="1">
      <c r="A112" s="127"/>
      <c r="B112" s="12" t="s">
        <v>114</v>
      </c>
      <c r="C112" s="9" t="s">
        <v>2</v>
      </c>
      <c r="D112" s="9"/>
      <c r="E112" s="7">
        <f>E111+20</f>
        <v>26</v>
      </c>
      <c r="F112" s="7">
        <v>74.33</v>
      </c>
      <c r="G112" s="7">
        <f t="shared" si="23"/>
        <v>48.33</v>
      </c>
      <c r="H112" s="10"/>
      <c r="I112" s="28"/>
      <c r="J112" s="66">
        <v>48.33</v>
      </c>
      <c r="K112" s="110"/>
      <c r="L112" s="107"/>
      <c r="M112" s="107"/>
      <c r="N112" s="107"/>
      <c r="O112" s="39"/>
      <c r="P112" s="12" t="s">
        <v>114</v>
      </c>
      <c r="Q112" s="9" t="s">
        <v>2</v>
      </c>
      <c r="R112" s="9"/>
      <c r="S112" s="7">
        <f>S111+20</f>
        <v>26</v>
      </c>
      <c r="T112" s="7">
        <v>70.55</v>
      </c>
      <c r="U112" s="7">
        <f t="shared" si="24"/>
        <v>44.55</v>
      </c>
      <c r="V112" s="22">
        <v>1</v>
      </c>
      <c r="W112" s="22">
        <f t="shared" si="25"/>
        <v>5</v>
      </c>
      <c r="X112" s="7">
        <f t="shared" si="26"/>
        <v>15</v>
      </c>
      <c r="Y112" s="7">
        <f t="shared" si="27"/>
        <v>59.55</v>
      </c>
      <c r="Z112" s="10"/>
      <c r="AA112" s="28"/>
      <c r="AB112" s="66">
        <v>59.55</v>
      </c>
      <c r="AC112" s="110"/>
      <c r="AD112" s="107"/>
      <c r="AE112" s="107"/>
      <c r="AF112" s="113"/>
      <c r="AG112" s="131"/>
      <c r="AH112" s="131"/>
      <c r="AI112" s="132"/>
    </row>
    <row r="113" spans="1:35" ht="12.75" customHeight="1">
      <c r="A113" s="127"/>
      <c r="B113" s="12" t="s">
        <v>115</v>
      </c>
      <c r="C113" s="9" t="s">
        <v>2</v>
      </c>
      <c r="D113" s="9"/>
      <c r="E113" s="7">
        <f>E112+20</f>
        <v>46</v>
      </c>
      <c r="F113" s="7">
        <v>91.12</v>
      </c>
      <c r="G113" s="7">
        <f t="shared" si="23"/>
        <v>45.120000000000005</v>
      </c>
      <c r="H113" s="10"/>
      <c r="I113" s="28"/>
      <c r="J113" s="66">
        <v>45.12</v>
      </c>
      <c r="K113" s="110"/>
      <c r="L113" s="107"/>
      <c r="M113" s="107"/>
      <c r="N113" s="107"/>
      <c r="O113" s="39"/>
      <c r="P113" s="12" t="s">
        <v>115</v>
      </c>
      <c r="Q113" s="9" t="s">
        <v>2</v>
      </c>
      <c r="R113" s="9"/>
      <c r="S113" s="7">
        <f>S112+20</f>
        <v>46</v>
      </c>
      <c r="T113" s="7">
        <v>84.44</v>
      </c>
      <c r="U113" s="7">
        <f t="shared" si="24"/>
        <v>38.44</v>
      </c>
      <c r="V113" s="22">
        <v>0</v>
      </c>
      <c r="W113" s="22">
        <f t="shared" si="25"/>
        <v>6</v>
      </c>
      <c r="X113" s="7">
        <f t="shared" si="26"/>
        <v>18</v>
      </c>
      <c r="Y113" s="7">
        <f t="shared" si="27"/>
        <v>56.44</v>
      </c>
      <c r="Z113" s="10" t="s">
        <v>8</v>
      </c>
      <c r="AA113" s="28" t="s">
        <v>50</v>
      </c>
      <c r="AB113" s="66"/>
      <c r="AC113" s="110"/>
      <c r="AD113" s="107"/>
      <c r="AE113" s="107"/>
      <c r="AF113" s="113"/>
      <c r="AG113" s="131"/>
      <c r="AH113" s="131"/>
      <c r="AI113" s="132"/>
    </row>
    <row r="114" spans="1:35" ht="12.75" customHeight="1">
      <c r="A114" s="127"/>
      <c r="B114" s="12" t="s">
        <v>151</v>
      </c>
      <c r="C114" s="9" t="s">
        <v>2</v>
      </c>
      <c r="D114" s="9"/>
      <c r="E114" s="40">
        <f>E113+29</f>
        <v>75</v>
      </c>
      <c r="F114" s="7">
        <v>124.12</v>
      </c>
      <c r="G114" s="7">
        <f t="shared" si="23"/>
        <v>49.120000000000005</v>
      </c>
      <c r="H114" s="10"/>
      <c r="I114" s="28"/>
      <c r="J114" s="66">
        <v>49.12</v>
      </c>
      <c r="K114" s="111"/>
      <c r="L114" s="108"/>
      <c r="M114" s="108"/>
      <c r="N114" s="108"/>
      <c r="O114" s="39"/>
      <c r="P114" s="12" t="s">
        <v>151</v>
      </c>
      <c r="Q114" s="9" t="s">
        <v>2</v>
      </c>
      <c r="R114" s="9"/>
      <c r="S114" s="7">
        <f>S113+20</f>
        <v>66</v>
      </c>
      <c r="T114" s="7">
        <v>105.48</v>
      </c>
      <c r="U114" s="7">
        <f t="shared" si="24"/>
        <v>39.480000000000004</v>
      </c>
      <c r="V114" s="22">
        <v>0</v>
      </c>
      <c r="W114" s="22">
        <f t="shared" si="25"/>
        <v>6</v>
      </c>
      <c r="X114" s="7">
        <f t="shared" si="26"/>
        <v>18</v>
      </c>
      <c r="Y114" s="7">
        <f t="shared" si="27"/>
        <v>57.480000000000004</v>
      </c>
      <c r="Z114" s="10" t="s">
        <v>8</v>
      </c>
      <c r="AA114" s="28" t="s">
        <v>50</v>
      </c>
      <c r="AB114" s="66"/>
      <c r="AC114" s="111"/>
      <c r="AD114" s="108"/>
      <c r="AE114" s="108"/>
      <c r="AF114" s="114"/>
      <c r="AG114" s="131"/>
      <c r="AH114" s="131"/>
      <c r="AI114" s="132"/>
    </row>
    <row r="115" spans="1:35" ht="12.75" customHeight="1">
      <c r="A115" s="127"/>
      <c r="B115" s="20" t="s">
        <v>32</v>
      </c>
      <c r="C115" s="17" t="s">
        <v>3</v>
      </c>
      <c r="D115" s="17"/>
      <c r="E115" s="18">
        <f>E111+1</f>
        <v>7</v>
      </c>
      <c r="F115" s="18">
        <v>131.2</v>
      </c>
      <c r="G115" s="18">
        <f t="shared" si="23"/>
        <v>124.19999999999999</v>
      </c>
      <c r="H115" s="19" t="s">
        <v>8</v>
      </c>
      <c r="I115" s="27" t="s">
        <v>13</v>
      </c>
      <c r="J115" s="67"/>
      <c r="K115" s="115">
        <v>266.33</v>
      </c>
      <c r="L115" s="103" t="s">
        <v>186</v>
      </c>
      <c r="M115" s="103">
        <v>3</v>
      </c>
      <c r="N115" s="103">
        <v>2</v>
      </c>
      <c r="O115" s="39"/>
      <c r="P115" s="20" t="s">
        <v>32</v>
      </c>
      <c r="Q115" s="17" t="s">
        <v>3</v>
      </c>
      <c r="R115" s="17"/>
      <c r="S115" s="18">
        <f>S111+1</f>
        <v>7</v>
      </c>
      <c r="T115" s="18">
        <v>48.35</v>
      </c>
      <c r="U115" s="18">
        <f t="shared" si="24"/>
        <v>41.35</v>
      </c>
      <c r="V115" s="23">
        <v>0</v>
      </c>
      <c r="W115" s="23">
        <f t="shared" si="25"/>
        <v>6</v>
      </c>
      <c r="X115" s="18">
        <f t="shared" si="26"/>
        <v>18</v>
      </c>
      <c r="Y115" s="18">
        <f t="shared" si="27"/>
        <v>59.35</v>
      </c>
      <c r="Z115" s="19" t="s">
        <v>8</v>
      </c>
      <c r="AA115" s="27" t="s">
        <v>50</v>
      </c>
      <c r="AB115" s="67"/>
      <c r="AC115" s="115">
        <v>53.3</v>
      </c>
      <c r="AD115" s="103" t="s">
        <v>186</v>
      </c>
      <c r="AE115" s="103">
        <v>1</v>
      </c>
      <c r="AF115" s="118">
        <v>1</v>
      </c>
      <c r="AG115" s="131"/>
      <c r="AH115" s="131"/>
      <c r="AI115" s="132"/>
    </row>
    <row r="116" spans="1:35" ht="12.75" customHeight="1">
      <c r="A116" s="127"/>
      <c r="B116" s="20" t="s">
        <v>149</v>
      </c>
      <c r="C116" s="17" t="s">
        <v>3</v>
      </c>
      <c r="D116" s="17"/>
      <c r="E116" s="18">
        <f>E115+20</f>
        <v>27</v>
      </c>
      <c r="F116" s="18">
        <v>132.1</v>
      </c>
      <c r="G116" s="18">
        <f t="shared" si="23"/>
        <v>105.1</v>
      </c>
      <c r="H116" s="19"/>
      <c r="I116" s="27"/>
      <c r="J116" s="67">
        <v>105.1</v>
      </c>
      <c r="K116" s="116"/>
      <c r="L116" s="104"/>
      <c r="M116" s="104"/>
      <c r="N116" s="104"/>
      <c r="O116" s="39"/>
      <c r="P116" s="20" t="s">
        <v>149</v>
      </c>
      <c r="Q116" s="17" t="s">
        <v>3</v>
      </c>
      <c r="R116" s="17"/>
      <c r="S116" s="18">
        <f>S115+20</f>
        <v>27</v>
      </c>
      <c r="T116" s="18">
        <v>85.09</v>
      </c>
      <c r="U116" s="18">
        <f t="shared" si="24"/>
        <v>58.09</v>
      </c>
      <c r="V116" s="23">
        <v>0</v>
      </c>
      <c r="W116" s="23">
        <f t="shared" si="25"/>
        <v>6</v>
      </c>
      <c r="X116" s="18">
        <f t="shared" si="26"/>
        <v>18</v>
      </c>
      <c r="Y116" s="18">
        <f t="shared" si="27"/>
        <v>76.09</v>
      </c>
      <c r="Z116" s="19" t="s">
        <v>8</v>
      </c>
      <c r="AA116" s="27" t="s">
        <v>50</v>
      </c>
      <c r="AB116" s="67"/>
      <c r="AC116" s="116"/>
      <c r="AD116" s="104"/>
      <c r="AE116" s="104"/>
      <c r="AF116" s="119"/>
      <c r="AG116" s="131"/>
      <c r="AH116" s="131"/>
      <c r="AI116" s="132"/>
    </row>
    <row r="117" spans="1:35" ht="12.75" customHeight="1">
      <c r="A117" s="127"/>
      <c r="B117" s="20" t="s">
        <v>116</v>
      </c>
      <c r="C117" s="17" t="s">
        <v>3</v>
      </c>
      <c r="D117" s="17"/>
      <c r="E117" s="18">
        <f>E116+20</f>
        <v>47</v>
      </c>
      <c r="F117" s="18">
        <v>110.53</v>
      </c>
      <c r="G117" s="18">
        <f t="shared" si="23"/>
        <v>63.53</v>
      </c>
      <c r="H117" s="19"/>
      <c r="I117" s="27"/>
      <c r="J117" s="67">
        <v>63.53</v>
      </c>
      <c r="K117" s="116"/>
      <c r="L117" s="104"/>
      <c r="M117" s="104"/>
      <c r="N117" s="104"/>
      <c r="O117" s="39"/>
      <c r="P117" s="20" t="s">
        <v>116</v>
      </c>
      <c r="Q117" s="17" t="s">
        <v>3</v>
      </c>
      <c r="R117" s="17"/>
      <c r="S117" s="18">
        <f>S116+20</f>
        <v>47</v>
      </c>
      <c r="T117" s="18">
        <v>100.14</v>
      </c>
      <c r="U117" s="18">
        <f t="shared" si="24"/>
        <v>53.14</v>
      </c>
      <c r="V117" s="23">
        <v>0</v>
      </c>
      <c r="W117" s="23">
        <f t="shared" si="25"/>
        <v>6</v>
      </c>
      <c r="X117" s="18">
        <f t="shared" si="26"/>
        <v>18</v>
      </c>
      <c r="Y117" s="18">
        <f t="shared" si="27"/>
        <v>71.14</v>
      </c>
      <c r="Z117" s="19" t="s">
        <v>8</v>
      </c>
      <c r="AA117" s="27" t="s">
        <v>50</v>
      </c>
      <c r="AB117" s="67"/>
      <c r="AC117" s="116"/>
      <c r="AD117" s="104"/>
      <c r="AE117" s="104"/>
      <c r="AF117" s="119"/>
      <c r="AG117" s="131"/>
      <c r="AH117" s="131"/>
      <c r="AI117" s="132"/>
    </row>
    <row r="118" spans="1:35" ht="12.75" customHeight="1">
      <c r="A118" s="127"/>
      <c r="B118" s="20" t="s">
        <v>33</v>
      </c>
      <c r="C118" s="17" t="s">
        <v>3</v>
      </c>
      <c r="D118" s="17"/>
      <c r="E118" s="18">
        <f>E117+29</f>
        <v>76</v>
      </c>
      <c r="F118" s="18">
        <v>173.3</v>
      </c>
      <c r="G118" s="18">
        <f t="shared" si="23"/>
        <v>97.30000000000001</v>
      </c>
      <c r="H118" s="19"/>
      <c r="I118" s="27"/>
      <c r="J118" s="67">
        <v>97.3</v>
      </c>
      <c r="K118" s="117"/>
      <c r="L118" s="105"/>
      <c r="M118" s="105"/>
      <c r="N118" s="105"/>
      <c r="O118" s="39"/>
      <c r="P118" s="20" t="s">
        <v>33</v>
      </c>
      <c r="Q118" s="17" t="s">
        <v>3</v>
      </c>
      <c r="R118" s="17"/>
      <c r="S118" s="18">
        <f>S117+20</f>
        <v>67</v>
      </c>
      <c r="T118" s="18">
        <v>105.3</v>
      </c>
      <c r="U118" s="18">
        <f t="shared" si="24"/>
        <v>38.3</v>
      </c>
      <c r="V118" s="23">
        <v>1</v>
      </c>
      <c r="W118" s="23">
        <f t="shared" si="25"/>
        <v>5</v>
      </c>
      <c r="X118" s="18">
        <f t="shared" si="26"/>
        <v>15</v>
      </c>
      <c r="Y118" s="18">
        <f t="shared" si="27"/>
        <v>53.3</v>
      </c>
      <c r="Z118" s="19"/>
      <c r="AA118" s="27"/>
      <c r="AB118" s="67">
        <v>53.3</v>
      </c>
      <c r="AC118" s="117"/>
      <c r="AD118" s="105"/>
      <c r="AE118" s="105"/>
      <c r="AF118" s="120"/>
      <c r="AG118" s="131"/>
      <c r="AH118" s="131"/>
      <c r="AI118" s="132"/>
    </row>
    <row r="119" spans="1:35" ht="13.5" customHeight="1">
      <c r="A119" s="127" t="s">
        <v>52</v>
      </c>
      <c r="B119" s="13" t="s">
        <v>122</v>
      </c>
      <c r="C119" s="9" t="s">
        <v>2</v>
      </c>
      <c r="D119" s="9"/>
      <c r="E119" s="40">
        <v>4</v>
      </c>
      <c r="F119" s="7">
        <v>50.13</v>
      </c>
      <c r="G119" s="7">
        <f aca="true" t="shared" si="28" ref="G119:G126">F119-E119</f>
        <v>46.13</v>
      </c>
      <c r="H119" s="10"/>
      <c r="I119" s="28"/>
      <c r="J119" s="68">
        <v>46.13</v>
      </c>
      <c r="K119" s="109">
        <v>134.16</v>
      </c>
      <c r="L119" s="106" t="s">
        <v>186</v>
      </c>
      <c r="M119" s="106">
        <v>3</v>
      </c>
      <c r="N119" s="106">
        <v>3</v>
      </c>
      <c r="O119" s="39"/>
      <c r="P119" s="13" t="s">
        <v>122</v>
      </c>
      <c r="Q119" s="9" t="s">
        <v>2</v>
      </c>
      <c r="R119" s="9"/>
      <c r="S119" s="40">
        <v>4</v>
      </c>
      <c r="T119" s="7">
        <v>33.01</v>
      </c>
      <c r="U119" s="7">
        <f aca="true" t="shared" si="29" ref="U119:U126">T119-S119</f>
        <v>29.009999999999998</v>
      </c>
      <c r="V119" s="22">
        <v>0</v>
      </c>
      <c r="W119" s="22">
        <f aca="true" t="shared" si="30" ref="W119:W126">6-V119</f>
        <v>6</v>
      </c>
      <c r="X119" s="7">
        <f aca="true" t="shared" si="31" ref="X119:X126">3*W119</f>
        <v>18</v>
      </c>
      <c r="Y119" s="7">
        <f aca="true" t="shared" si="32" ref="Y119:Y126">U119+X119</f>
        <v>47.01</v>
      </c>
      <c r="Z119" s="10" t="s">
        <v>8</v>
      </c>
      <c r="AA119" s="28" t="s">
        <v>50</v>
      </c>
      <c r="AB119" s="68"/>
      <c r="AC119" s="109">
        <v>39.2</v>
      </c>
      <c r="AD119" s="106" t="s">
        <v>186</v>
      </c>
      <c r="AE119" s="106">
        <v>1</v>
      </c>
      <c r="AF119" s="112">
        <v>4</v>
      </c>
      <c r="AG119" s="131">
        <f>N119+N123+AF119+AF123</f>
        <v>10</v>
      </c>
      <c r="AH119" s="131">
        <v>4</v>
      </c>
      <c r="AI119" s="132">
        <v>1</v>
      </c>
    </row>
    <row r="120" spans="1:35" ht="12.75" customHeight="1">
      <c r="A120" s="127"/>
      <c r="B120" s="13" t="s">
        <v>123</v>
      </c>
      <c r="C120" s="9" t="s">
        <v>2</v>
      </c>
      <c r="D120" s="9"/>
      <c r="E120" s="7">
        <f>E119+20</f>
        <v>24</v>
      </c>
      <c r="F120" s="7">
        <v>75.09</v>
      </c>
      <c r="G120" s="7">
        <f t="shared" si="28"/>
        <v>51.09</v>
      </c>
      <c r="H120" s="10"/>
      <c r="I120" s="28"/>
      <c r="J120" s="68"/>
      <c r="K120" s="110"/>
      <c r="L120" s="107"/>
      <c r="M120" s="107"/>
      <c r="N120" s="107"/>
      <c r="O120" s="39"/>
      <c r="P120" s="13" t="s">
        <v>123</v>
      </c>
      <c r="Q120" s="9" t="s">
        <v>2</v>
      </c>
      <c r="R120" s="9"/>
      <c r="S120" s="7">
        <f>S119+20</f>
        <v>24</v>
      </c>
      <c r="T120" s="7">
        <v>48.2</v>
      </c>
      <c r="U120" s="7">
        <f t="shared" si="29"/>
        <v>24.200000000000003</v>
      </c>
      <c r="V120" s="22">
        <v>1</v>
      </c>
      <c r="W120" s="22">
        <f t="shared" si="30"/>
        <v>5</v>
      </c>
      <c r="X120" s="7">
        <f t="shared" si="31"/>
        <v>15</v>
      </c>
      <c r="Y120" s="7">
        <f t="shared" si="32"/>
        <v>39.2</v>
      </c>
      <c r="Z120" s="10"/>
      <c r="AA120" s="28"/>
      <c r="AB120" s="68">
        <v>39.2</v>
      </c>
      <c r="AC120" s="110"/>
      <c r="AD120" s="107"/>
      <c r="AE120" s="107"/>
      <c r="AF120" s="113"/>
      <c r="AG120" s="131"/>
      <c r="AH120" s="131"/>
      <c r="AI120" s="132"/>
    </row>
    <row r="121" spans="1:35" ht="12.75" customHeight="1">
      <c r="A121" s="127"/>
      <c r="B121" s="13" t="s">
        <v>124</v>
      </c>
      <c r="C121" s="9" t="s">
        <v>2</v>
      </c>
      <c r="D121" s="9"/>
      <c r="E121" s="7">
        <f>E120+20</f>
        <v>44</v>
      </c>
      <c r="F121" s="7">
        <v>93.56</v>
      </c>
      <c r="G121" s="7">
        <f t="shared" si="28"/>
        <v>49.56</v>
      </c>
      <c r="H121" s="10"/>
      <c r="I121" s="28"/>
      <c r="J121" s="68">
        <v>49.56</v>
      </c>
      <c r="K121" s="110"/>
      <c r="L121" s="107"/>
      <c r="M121" s="107"/>
      <c r="N121" s="107"/>
      <c r="O121" s="39"/>
      <c r="P121" s="13" t="s">
        <v>124</v>
      </c>
      <c r="Q121" s="9" t="s">
        <v>2</v>
      </c>
      <c r="R121" s="9"/>
      <c r="S121" s="7">
        <f>S120+20</f>
        <v>44</v>
      </c>
      <c r="T121" s="7">
        <v>83.45</v>
      </c>
      <c r="U121" s="7">
        <f t="shared" si="29"/>
        <v>39.45</v>
      </c>
      <c r="V121" s="22">
        <v>0</v>
      </c>
      <c r="W121" s="22">
        <f t="shared" si="30"/>
        <v>6</v>
      </c>
      <c r="X121" s="7">
        <f t="shared" si="31"/>
        <v>18</v>
      </c>
      <c r="Y121" s="7">
        <f t="shared" si="32"/>
        <v>57.45</v>
      </c>
      <c r="Z121" s="10" t="s">
        <v>8</v>
      </c>
      <c r="AA121" s="28" t="s">
        <v>50</v>
      </c>
      <c r="AB121" s="68"/>
      <c r="AC121" s="110"/>
      <c r="AD121" s="107"/>
      <c r="AE121" s="107"/>
      <c r="AF121" s="113"/>
      <c r="AG121" s="131"/>
      <c r="AH121" s="131"/>
      <c r="AI121" s="132"/>
    </row>
    <row r="122" spans="1:35" ht="12.75" customHeight="1">
      <c r="A122" s="127"/>
      <c r="B122" s="13" t="s">
        <v>125</v>
      </c>
      <c r="C122" s="9" t="s">
        <v>2</v>
      </c>
      <c r="D122" s="9"/>
      <c r="E122" s="40">
        <f>E121+29</f>
        <v>73</v>
      </c>
      <c r="F122" s="7">
        <v>111.07</v>
      </c>
      <c r="G122" s="7">
        <f t="shared" si="28"/>
        <v>38.06999999999999</v>
      </c>
      <c r="H122" s="10"/>
      <c r="I122" s="28"/>
      <c r="J122" s="68">
        <v>38.07</v>
      </c>
      <c r="K122" s="111"/>
      <c r="L122" s="108"/>
      <c r="M122" s="108"/>
      <c r="N122" s="108"/>
      <c r="O122" s="39"/>
      <c r="P122" s="13" t="s">
        <v>125</v>
      </c>
      <c r="Q122" s="9" t="s">
        <v>2</v>
      </c>
      <c r="R122" s="9"/>
      <c r="S122" s="7">
        <f>S121+20</f>
        <v>64</v>
      </c>
      <c r="T122" s="7">
        <v>91.3</v>
      </c>
      <c r="U122" s="7">
        <f t="shared" si="29"/>
        <v>27.299999999999997</v>
      </c>
      <c r="V122" s="22">
        <v>0</v>
      </c>
      <c r="W122" s="22">
        <f t="shared" si="30"/>
        <v>6</v>
      </c>
      <c r="X122" s="7">
        <f t="shared" si="31"/>
        <v>18</v>
      </c>
      <c r="Y122" s="7">
        <f t="shared" si="32"/>
        <v>45.3</v>
      </c>
      <c r="Z122" s="10" t="s">
        <v>8</v>
      </c>
      <c r="AA122" s="28" t="s">
        <v>50</v>
      </c>
      <c r="AB122" s="68"/>
      <c r="AC122" s="111"/>
      <c r="AD122" s="108"/>
      <c r="AE122" s="108"/>
      <c r="AF122" s="114"/>
      <c r="AG122" s="131"/>
      <c r="AH122" s="131"/>
      <c r="AI122" s="132"/>
    </row>
    <row r="123" spans="1:35" ht="12.75" customHeight="1">
      <c r="A123" s="127"/>
      <c r="B123" s="20" t="s">
        <v>126</v>
      </c>
      <c r="C123" s="17" t="s">
        <v>3</v>
      </c>
      <c r="D123" s="17"/>
      <c r="E123" s="18">
        <f>E119+1</f>
        <v>5</v>
      </c>
      <c r="F123" s="18">
        <v>72.3</v>
      </c>
      <c r="G123" s="18">
        <f t="shared" si="28"/>
        <v>67.3</v>
      </c>
      <c r="H123" s="19"/>
      <c r="I123" s="27"/>
      <c r="J123" s="67">
        <v>67.3</v>
      </c>
      <c r="K123" s="115">
        <v>233.07</v>
      </c>
      <c r="L123" s="103" t="s">
        <v>186</v>
      </c>
      <c r="M123" s="103">
        <v>3</v>
      </c>
      <c r="N123" s="103">
        <v>1</v>
      </c>
      <c r="O123" s="39"/>
      <c r="P123" s="20" t="s">
        <v>126</v>
      </c>
      <c r="Q123" s="17" t="s">
        <v>3</v>
      </c>
      <c r="R123" s="17"/>
      <c r="S123" s="18">
        <f>S119+1</f>
        <v>5</v>
      </c>
      <c r="T123" s="18">
        <v>48.39</v>
      </c>
      <c r="U123" s="18">
        <f t="shared" si="29"/>
        <v>43.39</v>
      </c>
      <c r="V123" s="23">
        <v>0</v>
      </c>
      <c r="W123" s="23">
        <f t="shared" si="30"/>
        <v>6</v>
      </c>
      <c r="X123" s="18">
        <f t="shared" si="31"/>
        <v>18</v>
      </c>
      <c r="Y123" s="18">
        <f t="shared" si="32"/>
        <v>61.39</v>
      </c>
      <c r="Z123" s="19" t="s">
        <v>8</v>
      </c>
      <c r="AA123" s="27" t="s">
        <v>50</v>
      </c>
      <c r="AB123" s="67"/>
      <c r="AC123" s="115">
        <v>0</v>
      </c>
      <c r="AD123" s="103" t="s">
        <v>186</v>
      </c>
      <c r="AE123" s="103">
        <v>0</v>
      </c>
      <c r="AF123" s="118">
        <v>2</v>
      </c>
      <c r="AG123" s="131"/>
      <c r="AH123" s="131"/>
      <c r="AI123" s="132"/>
    </row>
    <row r="124" spans="1:35" ht="12.75" customHeight="1">
      <c r="A124" s="127"/>
      <c r="B124" s="20" t="s">
        <v>127</v>
      </c>
      <c r="C124" s="17" t="s">
        <v>3</v>
      </c>
      <c r="D124" s="17"/>
      <c r="E124" s="18">
        <f>E123+20</f>
        <v>25</v>
      </c>
      <c r="F124" s="18">
        <v>110.4</v>
      </c>
      <c r="G124" s="18">
        <f t="shared" si="28"/>
        <v>85.4</v>
      </c>
      <c r="H124" s="19"/>
      <c r="I124" s="27"/>
      <c r="J124" s="67">
        <v>85.4</v>
      </c>
      <c r="K124" s="116"/>
      <c r="L124" s="104"/>
      <c r="M124" s="104"/>
      <c r="N124" s="104"/>
      <c r="O124" s="39"/>
      <c r="P124" s="20" t="s">
        <v>127</v>
      </c>
      <c r="Q124" s="17" t="s">
        <v>3</v>
      </c>
      <c r="R124" s="17"/>
      <c r="S124" s="18">
        <f>S123+20</f>
        <v>25</v>
      </c>
      <c r="T124" s="18">
        <v>93.43</v>
      </c>
      <c r="U124" s="18">
        <f t="shared" si="29"/>
        <v>68.43</v>
      </c>
      <c r="V124" s="23">
        <v>1</v>
      </c>
      <c r="W124" s="23">
        <f t="shared" si="30"/>
        <v>5</v>
      </c>
      <c r="X124" s="18">
        <f t="shared" si="31"/>
        <v>15</v>
      </c>
      <c r="Y124" s="18">
        <f t="shared" si="32"/>
        <v>83.43</v>
      </c>
      <c r="Z124" s="19" t="s">
        <v>8</v>
      </c>
      <c r="AA124" s="27" t="s">
        <v>13</v>
      </c>
      <c r="AB124" s="67"/>
      <c r="AC124" s="116"/>
      <c r="AD124" s="104"/>
      <c r="AE124" s="104"/>
      <c r="AF124" s="119"/>
      <c r="AG124" s="131"/>
      <c r="AH124" s="131"/>
      <c r="AI124" s="132"/>
    </row>
    <row r="125" spans="1:35" ht="12.75" customHeight="1">
      <c r="A125" s="127"/>
      <c r="B125" s="20" t="s">
        <v>128</v>
      </c>
      <c r="C125" s="17" t="s">
        <v>3</v>
      </c>
      <c r="D125" s="17"/>
      <c r="E125" s="18">
        <f>E124+20</f>
        <v>45</v>
      </c>
      <c r="F125" s="18">
        <v>124.57</v>
      </c>
      <c r="G125" s="18">
        <f t="shared" si="28"/>
        <v>79.57</v>
      </c>
      <c r="H125" s="19"/>
      <c r="I125" s="27"/>
      <c r="J125" s="67">
        <v>79.57</v>
      </c>
      <c r="K125" s="116"/>
      <c r="L125" s="104"/>
      <c r="M125" s="104"/>
      <c r="N125" s="104"/>
      <c r="O125" s="39"/>
      <c r="P125" s="20" t="s">
        <v>128</v>
      </c>
      <c r="Q125" s="17" t="s">
        <v>3</v>
      </c>
      <c r="R125" s="17"/>
      <c r="S125" s="18">
        <f>S124+20</f>
        <v>45</v>
      </c>
      <c r="T125" s="18">
        <v>121.23</v>
      </c>
      <c r="U125" s="18">
        <f t="shared" si="29"/>
        <v>76.23</v>
      </c>
      <c r="V125" s="23">
        <v>0</v>
      </c>
      <c r="W125" s="23">
        <f t="shared" si="30"/>
        <v>6</v>
      </c>
      <c r="X125" s="18">
        <f t="shared" si="31"/>
        <v>18</v>
      </c>
      <c r="Y125" s="18">
        <f t="shared" si="32"/>
        <v>94.23</v>
      </c>
      <c r="Z125" s="19" t="s">
        <v>8</v>
      </c>
      <c r="AA125" s="27" t="s">
        <v>13</v>
      </c>
      <c r="AB125" s="67"/>
      <c r="AC125" s="116"/>
      <c r="AD125" s="104"/>
      <c r="AE125" s="104"/>
      <c r="AF125" s="119"/>
      <c r="AG125" s="131"/>
      <c r="AH125" s="131"/>
      <c r="AI125" s="132"/>
    </row>
    <row r="126" spans="1:35" ht="13.5" customHeight="1">
      <c r="A126" s="127"/>
      <c r="B126" s="20" t="s">
        <v>129</v>
      </c>
      <c r="C126" s="17" t="s">
        <v>3</v>
      </c>
      <c r="D126" s="17"/>
      <c r="E126" s="18">
        <f>E125+29</f>
        <v>74</v>
      </c>
      <c r="F126" s="18">
        <v>142</v>
      </c>
      <c r="G126" s="18">
        <f t="shared" si="28"/>
        <v>68</v>
      </c>
      <c r="H126" s="19" t="s">
        <v>8</v>
      </c>
      <c r="I126" s="27" t="s">
        <v>158</v>
      </c>
      <c r="J126" s="67"/>
      <c r="K126" s="117"/>
      <c r="L126" s="105"/>
      <c r="M126" s="105"/>
      <c r="N126" s="105"/>
      <c r="O126" s="39"/>
      <c r="P126" s="20" t="s">
        <v>129</v>
      </c>
      <c r="Q126" s="17" t="s">
        <v>3</v>
      </c>
      <c r="R126" s="17"/>
      <c r="S126" s="18">
        <f>S125+20</f>
        <v>65</v>
      </c>
      <c r="T126" s="18">
        <v>121.23</v>
      </c>
      <c r="U126" s="18">
        <f t="shared" si="29"/>
        <v>56.230000000000004</v>
      </c>
      <c r="V126" s="23">
        <v>0</v>
      </c>
      <c r="W126" s="23">
        <f t="shared" si="30"/>
        <v>6</v>
      </c>
      <c r="X126" s="18">
        <f t="shared" si="31"/>
        <v>18</v>
      </c>
      <c r="Y126" s="18">
        <f t="shared" si="32"/>
        <v>74.23</v>
      </c>
      <c r="Z126" s="19" t="s">
        <v>8</v>
      </c>
      <c r="AA126" s="27" t="s">
        <v>50</v>
      </c>
      <c r="AB126" s="67"/>
      <c r="AC126" s="117"/>
      <c r="AD126" s="105"/>
      <c r="AE126" s="105"/>
      <c r="AF126" s="120"/>
      <c r="AG126" s="131"/>
      <c r="AH126" s="131"/>
      <c r="AI126" s="132"/>
    </row>
    <row r="127" spans="1:35" ht="12.75" customHeight="1">
      <c r="A127" s="127" t="s">
        <v>53</v>
      </c>
      <c r="B127" s="13"/>
      <c r="C127" s="9" t="s">
        <v>2</v>
      </c>
      <c r="D127" s="9"/>
      <c r="E127" s="40">
        <v>2</v>
      </c>
      <c r="F127" s="7"/>
      <c r="G127" s="7"/>
      <c r="H127" s="10"/>
      <c r="I127" s="28"/>
      <c r="J127" s="68"/>
      <c r="K127" s="109">
        <v>70.02</v>
      </c>
      <c r="L127" s="106" t="s">
        <v>186</v>
      </c>
      <c r="M127" s="106">
        <v>1</v>
      </c>
      <c r="N127" s="106">
        <v>7</v>
      </c>
      <c r="O127" s="39"/>
      <c r="P127" s="13"/>
      <c r="Q127" s="9" t="s">
        <v>2</v>
      </c>
      <c r="R127" s="9"/>
      <c r="S127" s="40">
        <v>2</v>
      </c>
      <c r="T127" s="7"/>
      <c r="U127" s="7"/>
      <c r="V127" s="22"/>
      <c r="W127" s="22"/>
      <c r="X127" s="7"/>
      <c r="Y127" s="7"/>
      <c r="Z127" s="10"/>
      <c r="AA127" s="28"/>
      <c r="AB127" s="68"/>
      <c r="AC127" s="109">
        <v>0</v>
      </c>
      <c r="AD127" s="106" t="s">
        <v>187</v>
      </c>
      <c r="AE127" s="106">
        <v>0</v>
      </c>
      <c r="AF127" s="112">
        <v>6</v>
      </c>
      <c r="AG127" s="131">
        <f>N127+AF127</f>
        <v>13</v>
      </c>
      <c r="AH127" s="131">
        <v>2</v>
      </c>
      <c r="AI127" s="132">
        <v>7</v>
      </c>
    </row>
    <row r="128" spans="1:35" ht="12.75" customHeight="1">
      <c r="A128" s="127"/>
      <c r="B128" s="12" t="s">
        <v>130</v>
      </c>
      <c r="C128" s="9" t="s">
        <v>2</v>
      </c>
      <c r="D128" s="9"/>
      <c r="E128" s="7">
        <f>E127+20</f>
        <v>22</v>
      </c>
      <c r="F128" s="7">
        <v>118</v>
      </c>
      <c r="G128" s="7">
        <f>F128-E128</f>
        <v>96</v>
      </c>
      <c r="H128" s="10" t="s">
        <v>8</v>
      </c>
      <c r="I128" s="28" t="s">
        <v>158</v>
      </c>
      <c r="J128" s="68"/>
      <c r="K128" s="110"/>
      <c r="L128" s="107"/>
      <c r="M128" s="107"/>
      <c r="N128" s="107"/>
      <c r="O128" s="39"/>
      <c r="P128" s="12" t="s">
        <v>130</v>
      </c>
      <c r="Q128" s="9" t="s">
        <v>2</v>
      </c>
      <c r="R128" s="9"/>
      <c r="S128" s="7">
        <f>S127+20</f>
        <v>22</v>
      </c>
      <c r="T128" s="7">
        <v>62.53</v>
      </c>
      <c r="U128" s="7">
        <f>T128-S128</f>
        <v>40.53</v>
      </c>
      <c r="V128" s="22">
        <v>0</v>
      </c>
      <c r="W128" s="22">
        <f>6-V128</f>
        <v>6</v>
      </c>
      <c r="X128" s="7">
        <f>3*W128</f>
        <v>18</v>
      </c>
      <c r="Y128" s="7">
        <f>U128+X128</f>
        <v>58.53</v>
      </c>
      <c r="Z128" s="10" t="s">
        <v>8</v>
      </c>
      <c r="AA128" s="28" t="s">
        <v>50</v>
      </c>
      <c r="AB128" s="68"/>
      <c r="AC128" s="110"/>
      <c r="AD128" s="107"/>
      <c r="AE128" s="107"/>
      <c r="AF128" s="113"/>
      <c r="AG128" s="131"/>
      <c r="AH128" s="131"/>
      <c r="AI128" s="132"/>
    </row>
    <row r="129" spans="1:35" ht="12.75" customHeight="1">
      <c r="A129" s="127"/>
      <c r="B129" s="12" t="s">
        <v>131</v>
      </c>
      <c r="C129" s="9" t="s">
        <v>2</v>
      </c>
      <c r="D129" s="9"/>
      <c r="E129" s="7">
        <f>E128+20</f>
        <v>42</v>
      </c>
      <c r="F129" s="7">
        <v>112.02</v>
      </c>
      <c r="G129" s="7">
        <f>F129-E129</f>
        <v>70.02</v>
      </c>
      <c r="H129" s="10"/>
      <c r="I129" s="28"/>
      <c r="J129" s="68">
        <v>70.02</v>
      </c>
      <c r="K129" s="110"/>
      <c r="L129" s="107"/>
      <c r="M129" s="107"/>
      <c r="N129" s="107"/>
      <c r="O129" s="39"/>
      <c r="P129" s="12" t="s">
        <v>131</v>
      </c>
      <c r="Q129" s="9" t="s">
        <v>2</v>
      </c>
      <c r="R129" s="9"/>
      <c r="S129" s="7">
        <f>S128+20</f>
        <v>42</v>
      </c>
      <c r="T129" s="7">
        <v>93.25</v>
      </c>
      <c r="U129" s="7">
        <f>T129-S129</f>
        <v>51.25</v>
      </c>
      <c r="V129" s="22">
        <v>0</v>
      </c>
      <c r="W129" s="22">
        <f>6-V129</f>
        <v>6</v>
      </c>
      <c r="X129" s="7">
        <f>3*W129</f>
        <v>18</v>
      </c>
      <c r="Y129" s="7">
        <f>U129+X129</f>
        <v>69.25</v>
      </c>
      <c r="Z129" s="10" t="s">
        <v>8</v>
      </c>
      <c r="AA129" s="28" t="s">
        <v>50</v>
      </c>
      <c r="AB129" s="68"/>
      <c r="AC129" s="110"/>
      <c r="AD129" s="107"/>
      <c r="AE129" s="107"/>
      <c r="AF129" s="113"/>
      <c r="AG129" s="131"/>
      <c r="AH129" s="131"/>
      <c r="AI129" s="132"/>
    </row>
    <row r="130" spans="1:35" ht="12.75" customHeight="1">
      <c r="A130" s="127"/>
      <c r="B130" s="12" t="s">
        <v>152</v>
      </c>
      <c r="C130" s="9" t="s">
        <v>2</v>
      </c>
      <c r="D130" s="9"/>
      <c r="E130" s="40">
        <f>E129+29</f>
        <v>71</v>
      </c>
      <c r="F130" s="7">
        <v>149.3</v>
      </c>
      <c r="G130" s="7">
        <f>F130-E130</f>
        <v>78.30000000000001</v>
      </c>
      <c r="H130" s="10" t="s">
        <v>8</v>
      </c>
      <c r="I130" s="28" t="s">
        <v>161</v>
      </c>
      <c r="J130" s="66"/>
      <c r="K130" s="111"/>
      <c r="L130" s="108"/>
      <c r="M130" s="108"/>
      <c r="N130" s="108"/>
      <c r="O130" s="39"/>
      <c r="P130" s="12" t="s">
        <v>152</v>
      </c>
      <c r="Q130" s="9" t="s">
        <v>2</v>
      </c>
      <c r="R130" s="9"/>
      <c r="S130" s="7">
        <f>S129+20</f>
        <v>62</v>
      </c>
      <c r="T130" s="7"/>
      <c r="U130" s="7"/>
      <c r="V130" s="22"/>
      <c r="W130" s="22"/>
      <c r="X130" s="7"/>
      <c r="Y130" s="7"/>
      <c r="Z130" s="10"/>
      <c r="AA130" s="28"/>
      <c r="AB130" s="66"/>
      <c r="AC130" s="111"/>
      <c r="AD130" s="108"/>
      <c r="AE130" s="108"/>
      <c r="AF130" s="114"/>
      <c r="AG130" s="131"/>
      <c r="AH130" s="131"/>
      <c r="AI130" s="132"/>
    </row>
    <row r="131" spans="1:35" ht="12.75" customHeight="1">
      <c r="A131" s="127" t="s">
        <v>170</v>
      </c>
      <c r="B131" s="13" t="s">
        <v>93</v>
      </c>
      <c r="C131" s="9" t="s">
        <v>2</v>
      </c>
      <c r="D131" s="9"/>
      <c r="E131" s="40">
        <v>12</v>
      </c>
      <c r="F131" s="7"/>
      <c r="G131" s="7"/>
      <c r="H131" s="10"/>
      <c r="I131" s="25"/>
      <c r="J131" s="40"/>
      <c r="K131" s="109">
        <v>115.34</v>
      </c>
      <c r="L131" s="106" t="s">
        <v>186</v>
      </c>
      <c r="M131" s="106">
        <v>3</v>
      </c>
      <c r="N131" s="106">
        <v>1</v>
      </c>
      <c r="O131" s="39"/>
      <c r="P131" s="13" t="s">
        <v>93</v>
      </c>
      <c r="Q131" s="9" t="s">
        <v>2</v>
      </c>
      <c r="R131" s="9"/>
      <c r="S131" s="40">
        <v>12</v>
      </c>
      <c r="T131" s="7">
        <v>53.02</v>
      </c>
      <c r="U131" s="7">
        <f>T131-S131</f>
        <v>41.02</v>
      </c>
      <c r="V131" s="22">
        <v>0</v>
      </c>
      <c r="W131" s="22">
        <f>6-V131</f>
        <v>6</v>
      </c>
      <c r="X131" s="7">
        <f>3*W131</f>
        <v>18</v>
      </c>
      <c r="Y131" s="7">
        <f>U131+X131</f>
        <v>59.02</v>
      </c>
      <c r="Z131" s="10" t="s">
        <v>8</v>
      </c>
      <c r="AA131" s="28" t="s">
        <v>50</v>
      </c>
      <c r="AB131" s="40"/>
      <c r="AC131" s="109">
        <v>37.38</v>
      </c>
      <c r="AD131" s="106" t="s">
        <v>186</v>
      </c>
      <c r="AE131" s="106">
        <v>1</v>
      </c>
      <c r="AF131" s="112">
        <v>3</v>
      </c>
      <c r="AG131" s="131">
        <f>N131+AF131</f>
        <v>4</v>
      </c>
      <c r="AH131" s="131">
        <v>2</v>
      </c>
      <c r="AI131" s="132">
        <v>6</v>
      </c>
    </row>
    <row r="132" spans="1:35" ht="12.75" customHeight="1">
      <c r="A132" s="127"/>
      <c r="B132" s="12" t="s">
        <v>65</v>
      </c>
      <c r="C132" s="9" t="s">
        <v>2</v>
      </c>
      <c r="D132" s="9" t="s">
        <v>66</v>
      </c>
      <c r="E132" s="40">
        <f>E131+20</f>
        <v>32</v>
      </c>
      <c r="F132" s="7">
        <v>69.02</v>
      </c>
      <c r="G132" s="7">
        <f>F132-E132</f>
        <v>37.019999999999996</v>
      </c>
      <c r="H132" s="10"/>
      <c r="I132" s="28"/>
      <c r="J132" s="40">
        <v>37.02</v>
      </c>
      <c r="K132" s="110"/>
      <c r="L132" s="107"/>
      <c r="M132" s="107"/>
      <c r="N132" s="107"/>
      <c r="O132" s="39"/>
      <c r="P132" s="12" t="s">
        <v>65</v>
      </c>
      <c r="Q132" s="9" t="s">
        <v>2</v>
      </c>
      <c r="R132" s="9" t="s">
        <v>66</v>
      </c>
      <c r="S132" s="40">
        <f>S131+20</f>
        <v>32</v>
      </c>
      <c r="T132" s="7">
        <v>55.16</v>
      </c>
      <c r="U132" s="7">
        <f>T132-S132</f>
        <v>23.159999999999997</v>
      </c>
      <c r="V132" s="22">
        <v>0</v>
      </c>
      <c r="W132" s="22">
        <f>6-V132</f>
        <v>6</v>
      </c>
      <c r="X132" s="7">
        <f>3*W132</f>
        <v>18</v>
      </c>
      <c r="Y132" s="7">
        <f>U132+X132</f>
        <v>41.16</v>
      </c>
      <c r="Z132" s="10" t="s">
        <v>8</v>
      </c>
      <c r="AA132" s="28" t="s">
        <v>50</v>
      </c>
      <c r="AB132" s="40"/>
      <c r="AC132" s="110"/>
      <c r="AD132" s="107"/>
      <c r="AE132" s="107"/>
      <c r="AF132" s="113"/>
      <c r="AG132" s="131"/>
      <c r="AH132" s="131"/>
      <c r="AI132" s="132"/>
    </row>
    <row r="133" spans="1:35" ht="12.75" customHeight="1">
      <c r="A133" s="127"/>
      <c r="B133" s="12" t="s">
        <v>67</v>
      </c>
      <c r="C133" s="9" t="s">
        <v>2</v>
      </c>
      <c r="D133" s="9"/>
      <c r="E133" s="40">
        <f>E132+20</f>
        <v>52</v>
      </c>
      <c r="F133" s="7">
        <v>93.3</v>
      </c>
      <c r="G133" s="7">
        <f>F133-E133</f>
        <v>41.3</v>
      </c>
      <c r="H133" s="10"/>
      <c r="I133" s="28"/>
      <c r="J133" s="40">
        <v>41.3</v>
      </c>
      <c r="K133" s="110"/>
      <c r="L133" s="107"/>
      <c r="M133" s="107"/>
      <c r="N133" s="107"/>
      <c r="O133" s="39"/>
      <c r="P133" s="12" t="s">
        <v>67</v>
      </c>
      <c r="Q133" s="9" t="s">
        <v>2</v>
      </c>
      <c r="R133" s="9"/>
      <c r="S133" s="40">
        <f>S132+20</f>
        <v>52</v>
      </c>
      <c r="T133" s="7">
        <v>90.08</v>
      </c>
      <c r="U133" s="7">
        <f>T133-S133</f>
        <v>38.08</v>
      </c>
      <c r="V133" s="22">
        <v>0</v>
      </c>
      <c r="W133" s="22">
        <f>6-V133</f>
        <v>6</v>
      </c>
      <c r="X133" s="7">
        <f>3*W133</f>
        <v>18</v>
      </c>
      <c r="Y133" s="7">
        <f>U133+X133</f>
        <v>56.08</v>
      </c>
      <c r="Z133" s="10" t="s">
        <v>8</v>
      </c>
      <c r="AA133" s="28" t="s">
        <v>50</v>
      </c>
      <c r="AB133" s="40"/>
      <c r="AC133" s="110"/>
      <c r="AD133" s="107"/>
      <c r="AE133" s="107"/>
      <c r="AF133" s="113"/>
      <c r="AG133" s="131"/>
      <c r="AH133" s="131"/>
      <c r="AI133" s="132"/>
    </row>
    <row r="134" spans="1:35" ht="12.75" customHeight="1">
      <c r="A134" s="127"/>
      <c r="B134" s="12" t="s">
        <v>68</v>
      </c>
      <c r="C134" s="9" t="s">
        <v>2</v>
      </c>
      <c r="D134" s="9"/>
      <c r="E134" s="40">
        <f>E133+29</f>
        <v>81</v>
      </c>
      <c r="F134" s="7">
        <v>118.02</v>
      </c>
      <c r="G134" s="7">
        <f>F134-E134</f>
        <v>37.019999999999996</v>
      </c>
      <c r="H134" s="10"/>
      <c r="I134" s="28"/>
      <c r="J134" s="40">
        <v>37.02</v>
      </c>
      <c r="K134" s="111"/>
      <c r="L134" s="108"/>
      <c r="M134" s="108"/>
      <c r="N134" s="108"/>
      <c r="O134" s="39"/>
      <c r="P134" s="12" t="s">
        <v>68</v>
      </c>
      <c r="Q134" s="9" t="s">
        <v>2</v>
      </c>
      <c r="R134" s="9"/>
      <c r="S134" s="40">
        <f>S133+20</f>
        <v>72</v>
      </c>
      <c r="T134" s="7">
        <v>100.38</v>
      </c>
      <c r="U134" s="7">
        <f>T134-S134</f>
        <v>28.379999999999995</v>
      </c>
      <c r="V134" s="22">
        <v>3</v>
      </c>
      <c r="W134" s="22">
        <f>6-V134</f>
        <v>3</v>
      </c>
      <c r="X134" s="7">
        <f>3*W134</f>
        <v>9</v>
      </c>
      <c r="Y134" s="7">
        <f>U134+X134</f>
        <v>37.379999999999995</v>
      </c>
      <c r="Z134" s="10"/>
      <c r="AA134" s="28"/>
      <c r="AB134" s="40">
        <v>37.38</v>
      </c>
      <c r="AC134" s="111"/>
      <c r="AD134" s="108"/>
      <c r="AE134" s="108"/>
      <c r="AF134" s="114"/>
      <c r="AG134" s="131"/>
      <c r="AH134" s="131"/>
      <c r="AI134" s="132"/>
    </row>
    <row r="135" spans="1:35" ht="12.75" customHeight="1">
      <c r="A135" s="127" t="s">
        <v>171</v>
      </c>
      <c r="B135" s="20" t="s">
        <v>85</v>
      </c>
      <c r="C135" s="17" t="s">
        <v>3</v>
      </c>
      <c r="D135" s="17" t="s">
        <v>54</v>
      </c>
      <c r="E135" s="18">
        <v>19</v>
      </c>
      <c r="F135" s="18">
        <v>78.07</v>
      </c>
      <c r="G135" s="18">
        <f>F135-E135</f>
        <v>59.06999999999999</v>
      </c>
      <c r="H135" s="19"/>
      <c r="I135" s="27"/>
      <c r="J135" s="67">
        <v>59.07</v>
      </c>
      <c r="K135" s="115">
        <v>59.07</v>
      </c>
      <c r="L135" s="103" t="s">
        <v>187</v>
      </c>
      <c r="M135" s="103">
        <v>1</v>
      </c>
      <c r="N135" s="103">
        <v>4</v>
      </c>
      <c r="O135" s="39"/>
      <c r="P135" s="20" t="s">
        <v>85</v>
      </c>
      <c r="Q135" s="17" t="s">
        <v>3</v>
      </c>
      <c r="R135" s="17" t="s">
        <v>54</v>
      </c>
      <c r="S135" s="18">
        <v>19</v>
      </c>
      <c r="T135" s="18"/>
      <c r="U135" s="18"/>
      <c r="V135" s="23"/>
      <c r="W135" s="23"/>
      <c r="X135" s="18"/>
      <c r="Y135" s="18"/>
      <c r="Z135" s="19"/>
      <c r="AA135" s="27"/>
      <c r="AB135" s="67"/>
      <c r="AC135" s="115"/>
      <c r="AD135" s="103"/>
      <c r="AE135" s="103"/>
      <c r="AF135" s="118"/>
      <c r="AG135" s="131">
        <f>N135+AF135</f>
        <v>4</v>
      </c>
      <c r="AH135" s="131">
        <v>1</v>
      </c>
      <c r="AI135" s="132">
        <v>8</v>
      </c>
    </row>
    <row r="136" spans="1:35" ht="12.75" customHeight="1">
      <c r="A136" s="127"/>
      <c r="B136" s="20" t="s">
        <v>168</v>
      </c>
      <c r="C136" s="17" t="s">
        <v>3</v>
      </c>
      <c r="D136" s="17" t="s">
        <v>54</v>
      </c>
      <c r="E136" s="18">
        <v>39</v>
      </c>
      <c r="F136" s="18">
        <v>65.11</v>
      </c>
      <c r="G136" s="18">
        <f>F136-E136</f>
        <v>26.11</v>
      </c>
      <c r="H136" s="19" t="s">
        <v>8</v>
      </c>
      <c r="I136" s="27" t="s">
        <v>167</v>
      </c>
      <c r="J136" s="67"/>
      <c r="K136" s="116"/>
      <c r="L136" s="104"/>
      <c r="M136" s="104"/>
      <c r="N136" s="104"/>
      <c r="O136" s="39"/>
      <c r="P136" s="20" t="s">
        <v>86</v>
      </c>
      <c r="Q136" s="17" t="s">
        <v>3</v>
      </c>
      <c r="R136" s="17" t="s">
        <v>54</v>
      </c>
      <c r="S136" s="18">
        <v>39</v>
      </c>
      <c r="T136" s="18"/>
      <c r="U136" s="18"/>
      <c r="V136" s="23"/>
      <c r="W136" s="23"/>
      <c r="X136" s="18"/>
      <c r="Y136" s="18"/>
      <c r="Z136" s="30"/>
      <c r="AA136" s="29"/>
      <c r="AB136" s="67"/>
      <c r="AC136" s="116"/>
      <c r="AD136" s="104"/>
      <c r="AE136" s="104"/>
      <c r="AF136" s="119"/>
      <c r="AG136" s="131"/>
      <c r="AH136" s="131"/>
      <c r="AI136" s="132"/>
    </row>
    <row r="137" spans="1:35" ht="12.75" customHeight="1">
      <c r="A137" s="127"/>
      <c r="B137" s="20"/>
      <c r="C137" s="17" t="s">
        <v>3</v>
      </c>
      <c r="D137" s="17"/>
      <c r="E137" s="18"/>
      <c r="F137" s="18"/>
      <c r="G137" s="18"/>
      <c r="H137" s="19"/>
      <c r="I137" s="27"/>
      <c r="J137" s="67"/>
      <c r="K137" s="116"/>
      <c r="L137" s="104"/>
      <c r="M137" s="104"/>
      <c r="N137" s="104"/>
      <c r="O137" s="39"/>
      <c r="P137" s="20"/>
      <c r="Q137" s="17" t="s">
        <v>3</v>
      </c>
      <c r="R137" s="17"/>
      <c r="S137" s="18"/>
      <c r="T137" s="18"/>
      <c r="U137" s="18"/>
      <c r="V137" s="23"/>
      <c r="W137" s="23"/>
      <c r="X137" s="18"/>
      <c r="Y137" s="18"/>
      <c r="Z137" s="19"/>
      <c r="AA137" s="27"/>
      <c r="AB137" s="67"/>
      <c r="AC137" s="116"/>
      <c r="AD137" s="104"/>
      <c r="AE137" s="104"/>
      <c r="AF137" s="119"/>
      <c r="AG137" s="131"/>
      <c r="AH137" s="131"/>
      <c r="AI137" s="132"/>
    </row>
    <row r="138" spans="1:35" ht="13.5" customHeight="1">
      <c r="A138" s="127"/>
      <c r="B138" s="20"/>
      <c r="C138" s="17" t="s">
        <v>3</v>
      </c>
      <c r="D138" s="17"/>
      <c r="E138" s="18"/>
      <c r="F138" s="18"/>
      <c r="G138" s="18"/>
      <c r="H138" s="19"/>
      <c r="I138" s="26"/>
      <c r="J138" s="67"/>
      <c r="K138" s="117"/>
      <c r="L138" s="105"/>
      <c r="M138" s="105"/>
      <c r="N138" s="105"/>
      <c r="O138" s="39"/>
      <c r="P138" s="20"/>
      <c r="Q138" s="17" t="s">
        <v>3</v>
      </c>
      <c r="R138" s="17"/>
      <c r="S138" s="18"/>
      <c r="T138" s="18"/>
      <c r="U138" s="18"/>
      <c r="V138" s="23"/>
      <c r="W138" s="23"/>
      <c r="X138" s="18"/>
      <c r="Y138" s="18"/>
      <c r="Z138" s="19"/>
      <c r="AA138" s="26"/>
      <c r="AB138" s="67"/>
      <c r="AC138" s="117"/>
      <c r="AD138" s="105"/>
      <c r="AE138" s="105"/>
      <c r="AF138" s="120"/>
      <c r="AG138" s="131"/>
      <c r="AH138" s="131"/>
      <c r="AI138" s="132"/>
    </row>
    <row r="139" spans="13:31" ht="12.75">
      <c r="M139" s="2"/>
      <c r="AE139" s="2"/>
    </row>
    <row r="140" spans="13:31" ht="12.75">
      <c r="M140" s="2"/>
      <c r="AE140" s="2"/>
    </row>
    <row r="141" spans="13:31" ht="12.75">
      <c r="M141" s="2"/>
      <c r="AE141" s="2"/>
    </row>
    <row r="142" spans="9:31" ht="12.75">
      <c r="I142" s="2"/>
      <c r="J142" s="69"/>
      <c r="K142" s="2"/>
      <c r="L142" s="2"/>
      <c r="M142" s="2"/>
      <c r="Z142" s="2" t="s">
        <v>51</v>
      </c>
      <c r="AA142" s="2"/>
      <c r="AB142" s="69"/>
      <c r="AC142" s="2"/>
      <c r="AD142" s="2"/>
      <c r="AE142" s="2"/>
    </row>
  </sheetData>
  <mergeCells count="350">
    <mergeCell ref="AG3:AI3"/>
    <mergeCell ref="AD6:AD9"/>
    <mergeCell ref="AD10:AD13"/>
    <mergeCell ref="AD14:AD17"/>
    <mergeCell ref="AG6:AG13"/>
    <mergeCell ref="AH6:AH13"/>
    <mergeCell ref="AI6:AI13"/>
    <mergeCell ref="AG14:AG21"/>
    <mergeCell ref="AH14:AH21"/>
    <mergeCell ref="AI14:AI21"/>
    <mergeCell ref="AD18:AD21"/>
    <mergeCell ref="AI119:AI126"/>
    <mergeCell ref="AI127:AI130"/>
    <mergeCell ref="AI131:AI134"/>
    <mergeCell ref="AI54:AI61"/>
    <mergeCell ref="AI62:AI69"/>
    <mergeCell ref="AI70:AI77"/>
    <mergeCell ref="AI78:AI85"/>
    <mergeCell ref="AI22:AI29"/>
    <mergeCell ref="AI30:AI37"/>
    <mergeCell ref="AI135:AI138"/>
    <mergeCell ref="AI87:AI94"/>
    <mergeCell ref="AI95:AI102"/>
    <mergeCell ref="AI103:AI110"/>
    <mergeCell ref="AI111:AI118"/>
    <mergeCell ref="AI38:AI45"/>
    <mergeCell ref="AI46:AI53"/>
    <mergeCell ref="AH119:AH126"/>
    <mergeCell ref="AH127:AH130"/>
    <mergeCell ref="AH54:AH61"/>
    <mergeCell ref="AH62:AH69"/>
    <mergeCell ref="AH70:AH77"/>
    <mergeCell ref="AH78:AH85"/>
    <mergeCell ref="AH131:AH134"/>
    <mergeCell ref="AH135:AH138"/>
    <mergeCell ref="AH87:AH94"/>
    <mergeCell ref="AH95:AH102"/>
    <mergeCell ref="AH103:AH110"/>
    <mergeCell ref="AH111:AH118"/>
    <mergeCell ref="AH22:AH29"/>
    <mergeCell ref="AH30:AH37"/>
    <mergeCell ref="AH38:AH45"/>
    <mergeCell ref="AH46:AH53"/>
    <mergeCell ref="AG119:AG126"/>
    <mergeCell ref="AG127:AG130"/>
    <mergeCell ref="AG131:AG134"/>
    <mergeCell ref="AG135:AG138"/>
    <mergeCell ref="AG87:AG94"/>
    <mergeCell ref="AG95:AG102"/>
    <mergeCell ref="AG103:AG110"/>
    <mergeCell ref="AG111:AG118"/>
    <mergeCell ref="AG54:AG61"/>
    <mergeCell ref="AG62:AG69"/>
    <mergeCell ref="AG70:AG77"/>
    <mergeCell ref="AG78:AG85"/>
    <mergeCell ref="AG22:AG29"/>
    <mergeCell ref="AG30:AG37"/>
    <mergeCell ref="AG38:AG45"/>
    <mergeCell ref="AG46:AG53"/>
    <mergeCell ref="N135:N138"/>
    <mergeCell ref="N123:N126"/>
    <mergeCell ref="N127:N130"/>
    <mergeCell ref="N131:N134"/>
    <mergeCell ref="N107:N110"/>
    <mergeCell ref="N111:N114"/>
    <mergeCell ref="N115:N118"/>
    <mergeCell ref="N119:N122"/>
    <mergeCell ref="N91:N94"/>
    <mergeCell ref="N95:N98"/>
    <mergeCell ref="N99:N102"/>
    <mergeCell ref="N103:N106"/>
    <mergeCell ref="N87:N90"/>
    <mergeCell ref="E3:N3"/>
    <mergeCell ref="K82:K85"/>
    <mergeCell ref="M82:M85"/>
    <mergeCell ref="K87:K90"/>
    <mergeCell ref="M87:M90"/>
    <mergeCell ref="K74:K77"/>
    <mergeCell ref="K78:K81"/>
    <mergeCell ref="K66:K69"/>
    <mergeCell ref="K70:K73"/>
    <mergeCell ref="A2:J2"/>
    <mergeCell ref="A1:J1"/>
    <mergeCell ref="K127:K130"/>
    <mergeCell ref="M127:M130"/>
    <mergeCell ref="K119:K122"/>
    <mergeCell ref="M119:M122"/>
    <mergeCell ref="B3:B4"/>
    <mergeCell ref="C3:C4"/>
    <mergeCell ref="D3:D4"/>
    <mergeCell ref="K123:K126"/>
    <mergeCell ref="K135:K138"/>
    <mergeCell ref="M135:M138"/>
    <mergeCell ref="K131:K134"/>
    <mergeCell ref="M131:M134"/>
    <mergeCell ref="L131:L134"/>
    <mergeCell ref="L135:L138"/>
    <mergeCell ref="M123:M126"/>
    <mergeCell ref="N6:N9"/>
    <mergeCell ref="N10:N13"/>
    <mergeCell ref="N14:N17"/>
    <mergeCell ref="N18:N21"/>
    <mergeCell ref="M74:M77"/>
    <mergeCell ref="M78:M81"/>
    <mergeCell ref="M66:M69"/>
    <mergeCell ref="M70:M73"/>
    <mergeCell ref="M22:M25"/>
    <mergeCell ref="K111:K114"/>
    <mergeCell ref="M111:M114"/>
    <mergeCell ref="K115:K118"/>
    <mergeCell ref="K99:K102"/>
    <mergeCell ref="M99:M102"/>
    <mergeCell ref="M115:M118"/>
    <mergeCell ref="K103:K106"/>
    <mergeCell ref="M103:M106"/>
    <mergeCell ref="K107:K110"/>
    <mergeCell ref="M107:M110"/>
    <mergeCell ref="K91:K94"/>
    <mergeCell ref="M91:M94"/>
    <mergeCell ref="K95:K98"/>
    <mergeCell ref="M95:M98"/>
    <mergeCell ref="K58:K61"/>
    <mergeCell ref="M58:M61"/>
    <mergeCell ref="K62:K65"/>
    <mergeCell ref="M62:M65"/>
    <mergeCell ref="L58:L61"/>
    <mergeCell ref="L62:L65"/>
    <mergeCell ref="K50:K53"/>
    <mergeCell ref="M50:M53"/>
    <mergeCell ref="K54:K57"/>
    <mergeCell ref="M54:M57"/>
    <mergeCell ref="L50:L53"/>
    <mergeCell ref="L54:L57"/>
    <mergeCell ref="K42:K45"/>
    <mergeCell ref="M42:M45"/>
    <mergeCell ref="K46:K49"/>
    <mergeCell ref="M46:M49"/>
    <mergeCell ref="L42:L45"/>
    <mergeCell ref="L46:L49"/>
    <mergeCell ref="K34:K37"/>
    <mergeCell ref="M34:M37"/>
    <mergeCell ref="K38:K41"/>
    <mergeCell ref="M38:M41"/>
    <mergeCell ref="L38:L41"/>
    <mergeCell ref="K26:K29"/>
    <mergeCell ref="M26:M29"/>
    <mergeCell ref="K30:K33"/>
    <mergeCell ref="M30:M33"/>
    <mergeCell ref="K14:K17"/>
    <mergeCell ref="M14:M17"/>
    <mergeCell ref="K18:K21"/>
    <mergeCell ref="M18:M21"/>
    <mergeCell ref="L14:L17"/>
    <mergeCell ref="L18:L21"/>
    <mergeCell ref="K6:K9"/>
    <mergeCell ref="K10:K13"/>
    <mergeCell ref="M6:M9"/>
    <mergeCell ref="M10:M13"/>
    <mergeCell ref="L6:L9"/>
    <mergeCell ref="L10:L13"/>
    <mergeCell ref="A70:A77"/>
    <mergeCell ref="N22:N25"/>
    <mergeCell ref="N26:N29"/>
    <mergeCell ref="N30:N33"/>
    <mergeCell ref="N34:N37"/>
    <mergeCell ref="N38:N41"/>
    <mergeCell ref="N42:N45"/>
    <mergeCell ref="N46:N49"/>
    <mergeCell ref="N50:N53"/>
    <mergeCell ref="K22:K25"/>
    <mergeCell ref="H4:I4"/>
    <mergeCell ref="A62:A69"/>
    <mergeCell ref="A38:A45"/>
    <mergeCell ref="A54:A61"/>
    <mergeCell ref="A46:A53"/>
    <mergeCell ref="A14:A21"/>
    <mergeCell ref="A30:A37"/>
    <mergeCell ref="A22:A29"/>
    <mergeCell ref="A6:A13"/>
    <mergeCell ref="A3:A4"/>
    <mergeCell ref="A95:A102"/>
    <mergeCell ref="A78:A85"/>
    <mergeCell ref="A127:A130"/>
    <mergeCell ref="A131:A134"/>
    <mergeCell ref="A119:A126"/>
    <mergeCell ref="A111:A118"/>
    <mergeCell ref="A135:A138"/>
    <mergeCell ref="N54:N57"/>
    <mergeCell ref="A87:A94"/>
    <mergeCell ref="A103:A110"/>
    <mergeCell ref="N58:N61"/>
    <mergeCell ref="N62:N65"/>
    <mergeCell ref="N66:N69"/>
    <mergeCell ref="N70:N73"/>
    <mergeCell ref="N74:N77"/>
    <mergeCell ref="N78:N81"/>
    <mergeCell ref="Z4:AA4"/>
    <mergeCell ref="P3:P4"/>
    <mergeCell ref="Q3:Q4"/>
    <mergeCell ref="R3:R4"/>
    <mergeCell ref="S3:AF3"/>
    <mergeCell ref="AC6:AC9"/>
    <mergeCell ref="AE6:AE9"/>
    <mergeCell ref="AF6:AF9"/>
    <mergeCell ref="AC10:AC13"/>
    <mergeCell ref="N82:N85"/>
    <mergeCell ref="AE10:AE13"/>
    <mergeCell ref="AF10:AF13"/>
    <mergeCell ref="AC14:AC17"/>
    <mergeCell ref="AE14:AE17"/>
    <mergeCell ref="AF14:AF17"/>
    <mergeCell ref="AC18:AC21"/>
    <mergeCell ref="AE18:AE21"/>
    <mergeCell ref="AF18:AF21"/>
    <mergeCell ref="AC22:AC25"/>
    <mergeCell ref="AE22:AE25"/>
    <mergeCell ref="AF22:AF25"/>
    <mergeCell ref="AD22:AD25"/>
    <mergeCell ref="AC26:AC29"/>
    <mergeCell ref="AE26:AE29"/>
    <mergeCell ref="AF26:AF29"/>
    <mergeCell ref="AC30:AC33"/>
    <mergeCell ref="AE30:AE33"/>
    <mergeCell ref="AF30:AF33"/>
    <mergeCell ref="AD26:AD29"/>
    <mergeCell ref="AD30:AD33"/>
    <mergeCell ref="AC34:AC37"/>
    <mergeCell ref="AE34:AE37"/>
    <mergeCell ref="AF34:AF37"/>
    <mergeCell ref="AC38:AC41"/>
    <mergeCell ref="AE38:AE41"/>
    <mergeCell ref="AF38:AF41"/>
    <mergeCell ref="AD34:AD37"/>
    <mergeCell ref="AD38:AD41"/>
    <mergeCell ref="AC42:AC45"/>
    <mergeCell ref="AE42:AE45"/>
    <mergeCell ref="AF42:AF45"/>
    <mergeCell ref="AC46:AC49"/>
    <mergeCell ref="AE46:AE49"/>
    <mergeCell ref="AF46:AF49"/>
    <mergeCell ref="AD42:AD45"/>
    <mergeCell ref="AD46:AD49"/>
    <mergeCell ref="AC50:AC53"/>
    <mergeCell ref="AE50:AE53"/>
    <mergeCell ref="AF50:AF53"/>
    <mergeCell ref="AC54:AC57"/>
    <mergeCell ref="AE54:AE57"/>
    <mergeCell ref="AF54:AF57"/>
    <mergeCell ref="AD50:AD53"/>
    <mergeCell ref="AD54:AD57"/>
    <mergeCell ref="AC58:AC61"/>
    <mergeCell ref="AE58:AE61"/>
    <mergeCell ref="AF58:AF61"/>
    <mergeCell ref="AC62:AC65"/>
    <mergeCell ref="AE62:AE65"/>
    <mergeCell ref="AF62:AF65"/>
    <mergeCell ref="AD58:AD61"/>
    <mergeCell ref="AD62:AD65"/>
    <mergeCell ref="AC66:AC69"/>
    <mergeCell ref="AE66:AE69"/>
    <mergeCell ref="AF66:AF69"/>
    <mergeCell ref="AC70:AC73"/>
    <mergeCell ref="AE70:AE73"/>
    <mergeCell ref="AF70:AF73"/>
    <mergeCell ref="AD66:AD69"/>
    <mergeCell ref="AD70:AD73"/>
    <mergeCell ref="AC74:AC77"/>
    <mergeCell ref="AE74:AE77"/>
    <mergeCell ref="AF74:AF77"/>
    <mergeCell ref="AC78:AC81"/>
    <mergeCell ref="AE78:AE81"/>
    <mergeCell ref="AF78:AF81"/>
    <mergeCell ref="AD74:AD77"/>
    <mergeCell ref="AD78:AD81"/>
    <mergeCell ref="AC82:AC85"/>
    <mergeCell ref="AE82:AE85"/>
    <mergeCell ref="AF82:AF85"/>
    <mergeCell ref="AC87:AC90"/>
    <mergeCell ref="AE87:AE90"/>
    <mergeCell ref="AF87:AF90"/>
    <mergeCell ref="AD82:AD85"/>
    <mergeCell ref="AD87:AD90"/>
    <mergeCell ref="AC91:AC94"/>
    <mergeCell ref="AE91:AE94"/>
    <mergeCell ref="AF91:AF94"/>
    <mergeCell ref="AC95:AC98"/>
    <mergeCell ref="AE95:AE98"/>
    <mergeCell ref="AF95:AF98"/>
    <mergeCell ref="AD91:AD94"/>
    <mergeCell ref="AD95:AD98"/>
    <mergeCell ref="AC99:AC102"/>
    <mergeCell ref="AE99:AE102"/>
    <mergeCell ref="AF99:AF102"/>
    <mergeCell ref="AC103:AC106"/>
    <mergeCell ref="AE103:AE106"/>
    <mergeCell ref="AF103:AF106"/>
    <mergeCell ref="AD99:AD102"/>
    <mergeCell ref="AD103:AD106"/>
    <mergeCell ref="AC107:AC110"/>
    <mergeCell ref="AE107:AE110"/>
    <mergeCell ref="AF107:AF110"/>
    <mergeCell ref="AC111:AC114"/>
    <mergeCell ref="AE111:AE114"/>
    <mergeCell ref="AF111:AF114"/>
    <mergeCell ref="AD107:AD110"/>
    <mergeCell ref="AD111:AD114"/>
    <mergeCell ref="AC115:AC118"/>
    <mergeCell ref="AE115:AE118"/>
    <mergeCell ref="AF115:AF118"/>
    <mergeCell ref="AC119:AC122"/>
    <mergeCell ref="AE119:AE122"/>
    <mergeCell ref="AF119:AF122"/>
    <mergeCell ref="AD115:AD118"/>
    <mergeCell ref="AD119:AD122"/>
    <mergeCell ref="AC123:AC126"/>
    <mergeCell ref="AE123:AE126"/>
    <mergeCell ref="AF123:AF126"/>
    <mergeCell ref="AC127:AC130"/>
    <mergeCell ref="AE127:AE130"/>
    <mergeCell ref="AF127:AF130"/>
    <mergeCell ref="AD123:AD126"/>
    <mergeCell ref="AD127:AD130"/>
    <mergeCell ref="AC131:AC134"/>
    <mergeCell ref="AE131:AE134"/>
    <mergeCell ref="AF131:AF134"/>
    <mergeCell ref="AC135:AC138"/>
    <mergeCell ref="AE135:AE138"/>
    <mergeCell ref="AF135:AF138"/>
    <mergeCell ref="AD131:AD134"/>
    <mergeCell ref="AD135:AD138"/>
    <mergeCell ref="L22:L25"/>
    <mergeCell ref="L26:L29"/>
    <mergeCell ref="L30:L33"/>
    <mergeCell ref="L34:L37"/>
    <mergeCell ref="L66:L69"/>
    <mergeCell ref="L70:L73"/>
    <mergeCell ref="L74:L77"/>
    <mergeCell ref="L78:L81"/>
    <mergeCell ref="L82:L85"/>
    <mergeCell ref="L87:L90"/>
    <mergeCell ref="L91:L94"/>
    <mergeCell ref="L95:L98"/>
    <mergeCell ref="L99:L102"/>
    <mergeCell ref="L103:L106"/>
    <mergeCell ref="L107:L110"/>
    <mergeCell ref="L111:L114"/>
    <mergeCell ref="L115:L118"/>
    <mergeCell ref="L119:L122"/>
    <mergeCell ref="L123:L126"/>
    <mergeCell ref="L127:L130"/>
  </mergeCells>
  <printOptions/>
  <pageMargins left="0.7874015748031497" right="0.7874015748031497" top="0.7874015748031497" bottom="0.5905511811023623" header="0.5118110236220472" footer="0.5118110236220472"/>
  <pageSetup horizontalDpi="1200" verticalDpi="1200" orientation="landscape" paperSize="9" r:id="rId2"/>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Саша</cp:lastModifiedBy>
  <cp:lastPrinted>2010-02-08T19:00:03Z</cp:lastPrinted>
  <dcterms:created xsi:type="dcterms:W3CDTF">1996-10-08T23:32:33Z</dcterms:created>
  <dcterms:modified xsi:type="dcterms:W3CDTF">2010-02-11T16:27:36Z</dcterms:modified>
  <cp:category/>
  <cp:version/>
  <cp:contentType/>
  <cp:contentStatus/>
</cp:coreProperties>
</file>