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<sst xmlns="http://schemas.openxmlformats.org/spreadsheetml/2006/main" count="223" uniqueCount="112">
  <si>
    <t>Ж14</t>
  </si>
  <si>
    <t>Якименко</t>
  </si>
  <si>
    <t>Анна</t>
  </si>
  <si>
    <t>№</t>
  </si>
  <si>
    <t>Ф.</t>
  </si>
  <si>
    <t>И.</t>
  </si>
  <si>
    <t>Команда</t>
  </si>
  <si>
    <t>Кристина</t>
  </si>
  <si>
    <t>Братчина</t>
  </si>
  <si>
    <t>Алена</t>
  </si>
  <si>
    <t>БОЦДЮТиЭ</t>
  </si>
  <si>
    <t>Усова</t>
  </si>
  <si>
    <t>Светлана</t>
  </si>
  <si>
    <t>Ж16</t>
  </si>
  <si>
    <t>Анастасия</t>
  </si>
  <si>
    <t>Спартак</t>
  </si>
  <si>
    <t>Коробейник</t>
  </si>
  <si>
    <t>Дарья</t>
  </si>
  <si>
    <t>Екатерина</t>
  </si>
  <si>
    <t>Ж18</t>
  </si>
  <si>
    <t>М14</t>
  </si>
  <si>
    <t>Леонов</t>
  </si>
  <si>
    <t>Дмитрий</t>
  </si>
  <si>
    <t>Азаров</t>
  </si>
  <si>
    <t>Михаил</t>
  </si>
  <si>
    <t>Кулешов</t>
  </si>
  <si>
    <t>Андрей</t>
  </si>
  <si>
    <t>Павел</t>
  </si>
  <si>
    <t>Александр</t>
  </si>
  <si>
    <t>Иван</t>
  </si>
  <si>
    <t>М16</t>
  </si>
  <si>
    <t>Максим</t>
  </si>
  <si>
    <t>М18</t>
  </si>
  <si>
    <t>Шмайлова</t>
  </si>
  <si>
    <t>Григорьева</t>
  </si>
  <si>
    <t>Сульженко</t>
  </si>
  <si>
    <t>Изотова</t>
  </si>
  <si>
    <t>Ольга</t>
  </si>
  <si>
    <t>Цыбульник</t>
  </si>
  <si>
    <t>Честова</t>
  </si>
  <si>
    <t>Сапронова</t>
  </si>
  <si>
    <t>Бугаев</t>
  </si>
  <si>
    <t>Данил</t>
  </si>
  <si>
    <t>Аркатов</t>
  </si>
  <si>
    <t>Мещеряков</t>
  </si>
  <si>
    <t>Владислав</t>
  </si>
  <si>
    <t>Яковлевский</t>
  </si>
  <si>
    <t>Коротких</t>
  </si>
  <si>
    <t>Ахмедов</t>
  </si>
  <si>
    <t>Тимур</t>
  </si>
  <si>
    <t>Перепелица</t>
  </si>
  <si>
    <t>Мария</t>
  </si>
  <si>
    <t>Шебекино</t>
  </si>
  <si>
    <t>Коваленко</t>
  </si>
  <si>
    <t>Ракова</t>
  </si>
  <si>
    <t>Романцова</t>
  </si>
  <si>
    <t>Алехина</t>
  </si>
  <si>
    <t>Мерзликина</t>
  </si>
  <si>
    <t>Владислава</t>
  </si>
  <si>
    <t>СДЮСШОР 8</t>
  </si>
  <si>
    <t>Губкин</t>
  </si>
  <si>
    <t>Скачкова</t>
  </si>
  <si>
    <t>Татьяна</t>
  </si>
  <si>
    <t>Горяинова</t>
  </si>
  <si>
    <t>Кислая</t>
  </si>
  <si>
    <t>Алла</t>
  </si>
  <si>
    <t>Безруков</t>
  </si>
  <si>
    <t>Роганин</t>
  </si>
  <si>
    <t>Артур</t>
  </si>
  <si>
    <t>Кайдалов</t>
  </si>
  <si>
    <t>Геннадий</t>
  </si>
  <si>
    <t>Решетников</t>
  </si>
  <si>
    <t>Даниил</t>
  </si>
  <si>
    <t>Писаренко</t>
  </si>
  <si>
    <t>Антон</t>
  </si>
  <si>
    <t>Чан</t>
  </si>
  <si>
    <t>Чепурных</t>
  </si>
  <si>
    <t>Евгений</t>
  </si>
  <si>
    <t>Малышев</t>
  </si>
  <si>
    <t>Великих</t>
  </si>
  <si>
    <t>Вячеслав</t>
  </si>
  <si>
    <t>Оплетин</t>
  </si>
  <si>
    <t>Давид</t>
  </si>
  <si>
    <t>Михайлов</t>
  </si>
  <si>
    <t>Юрий</t>
  </si>
  <si>
    <t xml:space="preserve">Текущий ранг  по группам МЖ 14-18 </t>
  </si>
  <si>
    <t xml:space="preserve">Мясковецкая </t>
  </si>
  <si>
    <t>Бабухина</t>
  </si>
  <si>
    <t>Марина</t>
  </si>
  <si>
    <t>Сумма</t>
  </si>
  <si>
    <t>Назаров</t>
  </si>
  <si>
    <t>Денис</t>
  </si>
  <si>
    <t>Курасов</t>
  </si>
  <si>
    <t>Кирилл</t>
  </si>
  <si>
    <t>Лаптев</t>
  </si>
  <si>
    <t>Илья</t>
  </si>
  <si>
    <t>Балюков</t>
  </si>
  <si>
    <t>18-19 мая ЧО</t>
  </si>
  <si>
    <t>28-29 июня ЦФО</t>
  </si>
  <si>
    <t>на Пензу</t>
  </si>
  <si>
    <t>28 июня</t>
  </si>
  <si>
    <t>29 июня</t>
  </si>
  <si>
    <t xml:space="preserve">Рябухина </t>
  </si>
  <si>
    <t>Старый Оскол</t>
  </si>
  <si>
    <t>Роман</t>
  </si>
  <si>
    <t xml:space="preserve">Красовский </t>
  </si>
  <si>
    <t>Заварыкин</t>
  </si>
  <si>
    <t xml:space="preserve">Лисовский </t>
  </si>
  <si>
    <t>Матвей</t>
  </si>
  <si>
    <t>Тяжкороб</t>
  </si>
  <si>
    <t>Кудряшов</t>
  </si>
  <si>
    <t>КОЭФ 1,02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</si>
</sst>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0.00;[Red]0.0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21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164" fontId="0" fillId="0" borderId="0" xfId="0" applyNumberFormat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zoomScalePageLayoutView="0" workbookViewId="0" topLeftCell="A37">
      <selection activeCell="U63" sqref="U63"/>
    </sheetView>
  </sheetViews>
  <sheetFormatPr defaultColWidth="9.00390625" defaultRowHeight="12.75"/>
  <cols>
    <col min="1" max="1" width="5.125" style="1" customWidth="1"/>
    <col min="2" max="2" width="13.25390625" style="0" customWidth="1"/>
    <col min="3" max="3" width="11.375" style="0" customWidth="1"/>
    <col min="4" max="4" width="15.125" style="0" customWidth="1"/>
    <col min="5" max="5" width="11.625" style="21" hidden="1" customWidth="1"/>
    <col min="6" max="6" width="10.125" style="21" hidden="1" customWidth="1"/>
    <col min="7" max="7" width="10.25390625" style="5" customWidth="1"/>
    <col min="8" max="8" width="9.75390625" style="23" hidden="1" customWidth="1"/>
    <col min="9" max="9" width="9.875" style="23" hidden="1" customWidth="1"/>
    <col min="10" max="10" width="10.25390625" style="5" customWidth="1"/>
    <col min="11" max="12" width="10.25390625" style="21" hidden="1" customWidth="1"/>
    <col min="13" max="13" width="10.25390625" style="1" customWidth="1"/>
    <col min="14" max="14" width="10.25390625" style="5" customWidth="1"/>
    <col min="15" max="16" width="10.25390625" style="21" hidden="1" customWidth="1"/>
    <col min="17" max="17" width="10.25390625" style="1" customWidth="1"/>
    <col min="18" max="18" width="10.25390625" style="5" customWidth="1"/>
    <col min="19" max="19" width="13.375" style="1" customWidth="1"/>
  </cols>
  <sheetData>
    <row r="1" spans="1:4" ht="15.75">
      <c r="A1" s="30" t="s">
        <v>85</v>
      </c>
      <c r="B1" s="30"/>
      <c r="C1" s="30"/>
      <c r="D1" s="30"/>
    </row>
    <row r="2" ht="12.75">
      <c r="C2" t="s">
        <v>99</v>
      </c>
    </row>
    <row r="3" ht="12.75">
      <c r="A3" s="5" t="s">
        <v>0</v>
      </c>
    </row>
    <row r="5" spans="1:19" ht="12.75">
      <c r="A5" s="2" t="s">
        <v>3</v>
      </c>
      <c r="B5" s="3" t="s">
        <v>4</v>
      </c>
      <c r="C5" s="3" t="s">
        <v>5</v>
      </c>
      <c r="D5" s="3" t="s">
        <v>6</v>
      </c>
      <c r="E5" s="12"/>
      <c r="F5" s="12"/>
      <c r="G5" s="24">
        <v>41412</v>
      </c>
      <c r="H5" s="24"/>
      <c r="I5" s="24"/>
      <c r="J5" s="24">
        <v>41413</v>
      </c>
      <c r="K5" s="15"/>
      <c r="L5" s="15"/>
      <c r="M5" s="12" t="s">
        <v>100</v>
      </c>
      <c r="N5" s="24" t="s">
        <v>111</v>
      </c>
      <c r="O5" s="15"/>
      <c r="P5" s="15"/>
      <c r="Q5" s="12" t="s">
        <v>101</v>
      </c>
      <c r="R5" s="24" t="s">
        <v>111</v>
      </c>
      <c r="S5" s="2" t="s">
        <v>89</v>
      </c>
    </row>
    <row r="6" spans="1:19" ht="12.75">
      <c r="A6" s="2">
        <v>1</v>
      </c>
      <c r="B6" s="6" t="s">
        <v>34</v>
      </c>
      <c r="C6" s="6" t="s">
        <v>14</v>
      </c>
      <c r="D6" s="6" t="s">
        <v>10</v>
      </c>
      <c r="E6" s="13"/>
      <c r="F6" s="13"/>
      <c r="G6" s="14"/>
      <c r="H6" s="22">
        <v>0.024502314814814814</v>
      </c>
      <c r="I6" s="22">
        <v>0.024502314814814814</v>
      </c>
      <c r="J6" s="14">
        <f aca="true" t="shared" si="0" ref="J6:J16">300-I6/H6*100</f>
        <v>200</v>
      </c>
      <c r="K6" s="15">
        <v>0.007881944444444443</v>
      </c>
      <c r="L6" s="15">
        <v>0.007881944444444443</v>
      </c>
      <c r="M6" s="4">
        <f aca="true" t="shared" si="1" ref="M6:M13">300-L6/K6*100</f>
        <v>200</v>
      </c>
      <c r="N6" s="14">
        <f aca="true" t="shared" si="2" ref="N6:N13">M6*1.02</f>
        <v>204</v>
      </c>
      <c r="O6" s="15">
        <v>0.01855324074074074</v>
      </c>
      <c r="P6" s="15">
        <v>0.020949074074074075</v>
      </c>
      <c r="Q6" s="4">
        <f aca="true" t="shared" si="3" ref="Q6:Q13">300-P6/O6*100</f>
        <v>187.08671241422334</v>
      </c>
      <c r="R6" s="14">
        <f aca="true" t="shared" si="4" ref="R6:R13">Q6*1.02</f>
        <v>190.82844666250782</v>
      </c>
      <c r="S6" s="14">
        <f>J6+N6+R6</f>
        <v>594.8284466625078</v>
      </c>
    </row>
    <row r="7" spans="1:19" ht="12.75">
      <c r="A7" s="2">
        <v>2</v>
      </c>
      <c r="B7" s="6" t="s">
        <v>54</v>
      </c>
      <c r="C7" s="6" t="s">
        <v>9</v>
      </c>
      <c r="D7" s="6" t="s">
        <v>52</v>
      </c>
      <c r="E7" s="13">
        <v>0.015462962962962963</v>
      </c>
      <c r="F7" s="13">
        <v>0.015856481481481482</v>
      </c>
      <c r="G7" s="14">
        <f>300-F7/E7*100</f>
        <v>197.4550898203593</v>
      </c>
      <c r="H7" s="22">
        <v>0.0245023148148148</v>
      </c>
      <c r="I7" s="22">
        <v>0.03155092592592592</v>
      </c>
      <c r="J7" s="14">
        <f t="shared" si="0"/>
        <v>171.23287671232873</v>
      </c>
      <c r="K7" s="15">
        <v>0.007881944444444443</v>
      </c>
      <c r="L7" s="15">
        <v>0.008229166666666666</v>
      </c>
      <c r="M7" s="4">
        <f t="shared" si="1"/>
        <v>195.59471365638765</v>
      </c>
      <c r="N7" s="14">
        <f t="shared" si="2"/>
        <v>199.5066079295154</v>
      </c>
      <c r="O7" s="15">
        <v>0.01855324074074074</v>
      </c>
      <c r="P7" s="15">
        <v>0.02172453703703704</v>
      </c>
      <c r="Q7" s="4">
        <f t="shared" si="3"/>
        <v>182.90704928259515</v>
      </c>
      <c r="R7" s="14">
        <f t="shared" si="4"/>
        <v>186.56519026824705</v>
      </c>
      <c r="S7" s="14">
        <f>G7+N7+R7</f>
        <v>583.5268880181218</v>
      </c>
    </row>
    <row r="8" spans="1:19" ht="12.75">
      <c r="A8" s="2">
        <v>3</v>
      </c>
      <c r="B8" s="6" t="s">
        <v>50</v>
      </c>
      <c r="C8" s="6" t="s">
        <v>51</v>
      </c>
      <c r="D8" s="6" t="s">
        <v>52</v>
      </c>
      <c r="E8" s="13">
        <v>0.015462962962963</v>
      </c>
      <c r="F8" s="13">
        <v>0.015462962962962963</v>
      </c>
      <c r="G8" s="14">
        <f>300-F8/E8*100</f>
        <v>200.00000000000023</v>
      </c>
      <c r="H8" s="22">
        <v>0.0245023148148148</v>
      </c>
      <c r="I8" s="22">
        <v>0.03902777777777778</v>
      </c>
      <c r="J8" s="14">
        <f t="shared" si="0"/>
        <v>140.71799716580057</v>
      </c>
      <c r="K8" s="15">
        <v>0.00788194444444444</v>
      </c>
      <c r="L8" s="15">
        <v>0.01005787037037037</v>
      </c>
      <c r="M8" s="4">
        <f t="shared" si="1"/>
        <v>172.39353891336265</v>
      </c>
      <c r="N8" s="14">
        <f t="shared" si="2"/>
        <v>175.8414096916299</v>
      </c>
      <c r="O8" s="15">
        <v>0.0185532407407407</v>
      </c>
      <c r="P8" s="15">
        <v>0.01855324074074074</v>
      </c>
      <c r="Q8" s="4">
        <f t="shared" si="3"/>
        <v>199.99999999999977</v>
      </c>
      <c r="R8" s="14">
        <f t="shared" si="4"/>
        <v>203.99999999999977</v>
      </c>
      <c r="S8" s="14">
        <f>G8+N8+R8</f>
        <v>579.8414096916299</v>
      </c>
    </row>
    <row r="9" spans="1:19" ht="12.75">
      <c r="A9" s="2">
        <v>4</v>
      </c>
      <c r="B9" s="6" t="s">
        <v>56</v>
      </c>
      <c r="C9" s="6" t="s">
        <v>18</v>
      </c>
      <c r="D9" s="6" t="s">
        <v>10</v>
      </c>
      <c r="E9" s="13"/>
      <c r="F9" s="13"/>
      <c r="G9" s="14"/>
      <c r="H9" s="22">
        <v>0.0245023148148148</v>
      </c>
      <c r="I9" s="22">
        <v>0.028113425925925927</v>
      </c>
      <c r="J9" s="14">
        <f t="shared" si="0"/>
        <v>185.26216343882845</v>
      </c>
      <c r="K9" s="15">
        <v>0.00788194444444444</v>
      </c>
      <c r="L9" s="15">
        <v>0.008958333333333334</v>
      </c>
      <c r="M9" s="4">
        <f t="shared" si="1"/>
        <v>186.34361233480166</v>
      </c>
      <c r="N9" s="14">
        <f t="shared" si="2"/>
        <v>190.0704845814977</v>
      </c>
      <c r="O9" s="15">
        <v>0.0185532407407407</v>
      </c>
      <c r="P9" s="15">
        <v>0.019363425925925926</v>
      </c>
      <c r="Q9" s="4">
        <f t="shared" si="3"/>
        <v>195.63318777292554</v>
      </c>
      <c r="R9" s="14">
        <f t="shared" si="4"/>
        <v>199.54585152838405</v>
      </c>
      <c r="S9" s="14">
        <f>J9+N9+R9</f>
        <v>574.8784995487101</v>
      </c>
    </row>
    <row r="10" spans="1:19" ht="12.75">
      <c r="A10" s="2">
        <v>5</v>
      </c>
      <c r="B10" s="3" t="s">
        <v>35</v>
      </c>
      <c r="C10" s="3" t="s">
        <v>7</v>
      </c>
      <c r="D10" s="3" t="s">
        <v>10</v>
      </c>
      <c r="E10" s="13">
        <v>0.015462962962963</v>
      </c>
      <c r="F10" s="13">
        <v>0.018796296296296297</v>
      </c>
      <c r="G10" s="14">
        <f aca="true" t="shared" si="5" ref="G10:G16">300-F10/E10*100</f>
        <v>178.44311377245538</v>
      </c>
      <c r="H10" s="22">
        <v>0.0245023148148148</v>
      </c>
      <c r="I10" s="22">
        <v>0.03497685185185185</v>
      </c>
      <c r="J10" s="14">
        <f t="shared" si="0"/>
        <v>157.2508266414737</v>
      </c>
      <c r="K10" s="15">
        <v>0.00788194444444444</v>
      </c>
      <c r="L10" s="15">
        <v>0.008333333333333333</v>
      </c>
      <c r="M10" s="4">
        <f t="shared" si="1"/>
        <v>194.2731277533039</v>
      </c>
      <c r="N10" s="14">
        <f t="shared" si="2"/>
        <v>198.15859030836998</v>
      </c>
      <c r="O10" s="15">
        <v>0.0185532407407407</v>
      </c>
      <c r="P10" s="15">
        <v>0.03756944444444445</v>
      </c>
      <c r="Q10" s="4">
        <f t="shared" si="3"/>
        <v>97.50467872738571</v>
      </c>
      <c r="R10" s="14">
        <f t="shared" si="4"/>
        <v>99.45477230193343</v>
      </c>
      <c r="S10" s="14">
        <f>G10+J10+N10</f>
        <v>533.8525307222991</v>
      </c>
    </row>
    <row r="11" spans="1:19" ht="12.75">
      <c r="A11" s="2">
        <v>6</v>
      </c>
      <c r="B11" s="6" t="s">
        <v>53</v>
      </c>
      <c r="C11" s="6" t="s">
        <v>14</v>
      </c>
      <c r="D11" s="6" t="s">
        <v>10</v>
      </c>
      <c r="E11" s="13">
        <v>0.015462962962963</v>
      </c>
      <c r="F11" s="13">
        <v>0.02008101851851852</v>
      </c>
      <c r="G11" s="14">
        <f t="shared" si="5"/>
        <v>170.13473053892244</v>
      </c>
      <c r="H11" s="22">
        <v>0.0245023148148148</v>
      </c>
      <c r="I11" s="22">
        <v>0.04206018518518518</v>
      </c>
      <c r="J11" s="14">
        <f t="shared" si="0"/>
        <v>128.34199338686813</v>
      </c>
      <c r="K11" s="15">
        <v>0.00788194444444444</v>
      </c>
      <c r="L11" s="15">
        <v>0.010925925925925924</v>
      </c>
      <c r="M11" s="4">
        <f t="shared" si="1"/>
        <v>161.3803230543318</v>
      </c>
      <c r="N11" s="14">
        <f t="shared" si="2"/>
        <v>164.60792951541845</v>
      </c>
      <c r="O11" s="15">
        <v>0.0185532407407407</v>
      </c>
      <c r="P11" s="15">
        <v>0.022488425925925926</v>
      </c>
      <c r="Q11" s="4">
        <f t="shared" si="3"/>
        <v>178.78976918278204</v>
      </c>
      <c r="R11" s="14">
        <f t="shared" si="4"/>
        <v>182.36556456643768</v>
      </c>
      <c r="S11" s="14">
        <f>G11+N11+R11</f>
        <v>517.1082246207786</v>
      </c>
    </row>
    <row r="12" spans="1:19" ht="12.75">
      <c r="A12" s="2">
        <v>7</v>
      </c>
      <c r="B12" s="6" t="s">
        <v>57</v>
      </c>
      <c r="C12" s="6" t="s">
        <v>58</v>
      </c>
      <c r="D12" s="6" t="s">
        <v>59</v>
      </c>
      <c r="E12" s="13">
        <v>0.015462962962963</v>
      </c>
      <c r="F12" s="13">
        <v>0.02466435185185185</v>
      </c>
      <c r="G12" s="14">
        <f t="shared" si="5"/>
        <v>140.49401197604828</v>
      </c>
      <c r="H12" s="22">
        <v>0.0245023148148148</v>
      </c>
      <c r="I12" s="22">
        <v>0.03443287037037037</v>
      </c>
      <c r="J12" s="14">
        <f t="shared" si="0"/>
        <v>159.47094945677838</v>
      </c>
      <c r="K12" s="15">
        <v>0.00788194444444444</v>
      </c>
      <c r="L12" s="15">
        <v>0.010706018518518517</v>
      </c>
      <c r="M12" s="4">
        <f t="shared" si="1"/>
        <v>164.1703377386196</v>
      </c>
      <c r="N12" s="14">
        <f t="shared" si="2"/>
        <v>167.45374449339198</v>
      </c>
      <c r="O12" s="15">
        <v>0.0185532407407407</v>
      </c>
      <c r="P12" s="15">
        <v>0.02753472222222222</v>
      </c>
      <c r="Q12" s="4">
        <f t="shared" si="3"/>
        <v>151.59076731129102</v>
      </c>
      <c r="R12" s="14">
        <f t="shared" si="4"/>
        <v>154.62258265751683</v>
      </c>
      <c r="S12" s="14">
        <f>J12+N12+R12</f>
        <v>481.5472766076872</v>
      </c>
    </row>
    <row r="13" spans="1:19" ht="12.75">
      <c r="A13" s="2">
        <v>8</v>
      </c>
      <c r="B13" s="6" t="s">
        <v>55</v>
      </c>
      <c r="C13" s="6" t="s">
        <v>18</v>
      </c>
      <c r="D13" s="6" t="s">
        <v>52</v>
      </c>
      <c r="E13" s="13">
        <v>0.015462962962963</v>
      </c>
      <c r="F13" s="13">
        <v>0.029826388888888892</v>
      </c>
      <c r="G13" s="14">
        <f t="shared" si="5"/>
        <v>107.11077844311421</v>
      </c>
      <c r="H13" s="22">
        <v>0.0245023148148148</v>
      </c>
      <c r="I13" s="22">
        <v>0.04040509259259259</v>
      </c>
      <c r="J13" s="14">
        <f t="shared" si="0"/>
        <v>135.09683514407172</v>
      </c>
      <c r="K13" s="15">
        <v>0.00788194444444444</v>
      </c>
      <c r="L13" s="15">
        <v>0.010810185185185185</v>
      </c>
      <c r="M13" s="4">
        <f t="shared" si="1"/>
        <v>162.8487518355359</v>
      </c>
      <c r="N13" s="14">
        <f t="shared" si="2"/>
        <v>166.1057268722466</v>
      </c>
      <c r="O13" s="15">
        <v>0.0185532407407407</v>
      </c>
      <c r="P13" s="15">
        <v>0.02826388888888889</v>
      </c>
      <c r="Q13" s="4">
        <f t="shared" si="3"/>
        <v>147.66063630692418</v>
      </c>
      <c r="R13" s="14">
        <f t="shared" si="4"/>
        <v>150.61384903306265</v>
      </c>
      <c r="S13" s="14">
        <f>J13+N13+R13</f>
        <v>451.816411049381</v>
      </c>
    </row>
    <row r="14" spans="1:19" ht="12.75">
      <c r="A14" s="2">
        <v>9</v>
      </c>
      <c r="B14" s="6" t="s">
        <v>36</v>
      </c>
      <c r="C14" s="6" t="s">
        <v>37</v>
      </c>
      <c r="D14" s="6" t="s">
        <v>10</v>
      </c>
      <c r="E14" s="13">
        <v>0.015462962962962963</v>
      </c>
      <c r="F14" s="13">
        <v>0.02144675925925926</v>
      </c>
      <c r="G14" s="14">
        <f t="shared" si="5"/>
        <v>161.30239520958082</v>
      </c>
      <c r="H14" s="22">
        <v>0.024502314814814814</v>
      </c>
      <c r="I14" s="22">
        <v>0.03918981481481481</v>
      </c>
      <c r="J14" s="14">
        <f t="shared" si="0"/>
        <v>140.05668398677375</v>
      </c>
      <c r="K14" s="15">
        <v>0.00788194444444444</v>
      </c>
      <c r="L14" s="15"/>
      <c r="M14" s="4"/>
      <c r="N14" s="14"/>
      <c r="O14" s="15">
        <v>0.0185532407407407</v>
      </c>
      <c r="P14" s="15"/>
      <c r="Q14" s="4"/>
      <c r="R14" s="14"/>
      <c r="S14" s="14">
        <f>G14+J14</f>
        <v>301.35907919635457</v>
      </c>
    </row>
    <row r="15" spans="1:19" ht="12.75">
      <c r="A15" s="2">
        <v>10</v>
      </c>
      <c r="B15" s="6" t="s">
        <v>86</v>
      </c>
      <c r="C15" s="6" t="s">
        <v>7</v>
      </c>
      <c r="D15" s="6" t="s">
        <v>10</v>
      </c>
      <c r="E15" s="13">
        <v>0.015462962962963</v>
      </c>
      <c r="F15" s="13">
        <v>0.032824074074074075</v>
      </c>
      <c r="G15" s="14">
        <f t="shared" si="5"/>
        <v>87.72455089820409</v>
      </c>
      <c r="H15" s="22">
        <v>0.0245023148148148</v>
      </c>
      <c r="I15" s="22">
        <v>0.050381944444444444</v>
      </c>
      <c r="J15" s="14">
        <f t="shared" si="0"/>
        <v>94.37883797827104</v>
      </c>
      <c r="K15" s="15">
        <v>0.00788194444444444</v>
      </c>
      <c r="L15" s="15">
        <v>0.01486111111111111</v>
      </c>
      <c r="M15" s="4">
        <f>300-L15/K15*100</f>
        <v>111.45374449339198</v>
      </c>
      <c r="N15" s="14">
        <f>M15*1.02</f>
        <v>113.68281938325983</v>
      </c>
      <c r="O15" s="15">
        <v>0.0185532407407407</v>
      </c>
      <c r="P15" s="15"/>
      <c r="Q15" s="4"/>
      <c r="R15" s="14"/>
      <c r="S15" s="14">
        <f>G15+J15+N15</f>
        <v>295.78620825973496</v>
      </c>
    </row>
    <row r="16" spans="1:19" ht="12.75">
      <c r="A16" s="2">
        <v>11</v>
      </c>
      <c r="B16" s="6" t="s">
        <v>87</v>
      </c>
      <c r="C16" s="6" t="s">
        <v>17</v>
      </c>
      <c r="D16" s="6" t="s">
        <v>10</v>
      </c>
      <c r="E16" s="13">
        <v>0.015462962962963</v>
      </c>
      <c r="F16" s="13">
        <v>0.03629629629629629</v>
      </c>
      <c r="G16" s="14">
        <f t="shared" si="5"/>
        <v>65.26946107784491</v>
      </c>
      <c r="H16" s="22">
        <v>0.0245023148148148</v>
      </c>
      <c r="I16" s="22">
        <v>0.050902777777777776</v>
      </c>
      <c r="J16" s="14">
        <f t="shared" si="0"/>
        <v>92.2531884742559</v>
      </c>
      <c r="K16" s="15">
        <v>0.00788194444444444</v>
      </c>
      <c r="L16" s="15">
        <v>0.019328703703703702</v>
      </c>
      <c r="M16" s="4">
        <f>300-L16/K16*100</f>
        <v>54.772393538913235</v>
      </c>
      <c r="N16" s="14">
        <f>M16*1.02</f>
        <v>55.8678414096915</v>
      </c>
      <c r="O16" s="15">
        <v>0.0185532407407407</v>
      </c>
      <c r="P16" s="15">
        <v>0.03380787037037037</v>
      </c>
      <c r="Q16" s="4">
        <f>300-P16/O16*100</f>
        <v>117.77916406737327</v>
      </c>
      <c r="R16" s="14">
        <f>Q16*1.02</f>
        <v>120.13474734872074</v>
      </c>
      <c r="S16" s="14">
        <f>G16+J16+R16</f>
        <v>277.65739690082154</v>
      </c>
    </row>
    <row r="18" ht="12.75">
      <c r="A18" s="5" t="s">
        <v>13</v>
      </c>
    </row>
    <row r="20" spans="1:19" ht="12.75">
      <c r="A20" s="2" t="s">
        <v>3</v>
      </c>
      <c r="B20" s="3" t="s">
        <v>4</v>
      </c>
      <c r="C20" s="3" t="s">
        <v>5</v>
      </c>
      <c r="D20" s="3" t="s">
        <v>6</v>
      </c>
      <c r="E20" s="15"/>
      <c r="F20" s="15"/>
      <c r="G20" s="24">
        <v>41412</v>
      </c>
      <c r="H20" s="25"/>
      <c r="I20" s="25"/>
      <c r="J20" s="24">
        <v>41413</v>
      </c>
      <c r="K20" s="15"/>
      <c r="L20" s="15"/>
      <c r="M20" s="12" t="s">
        <v>100</v>
      </c>
      <c r="N20" s="24" t="s">
        <v>111</v>
      </c>
      <c r="O20" s="15"/>
      <c r="P20" s="15"/>
      <c r="Q20" s="12" t="s">
        <v>101</v>
      </c>
      <c r="R20" s="24" t="s">
        <v>111</v>
      </c>
      <c r="S20" s="2" t="s">
        <v>89</v>
      </c>
    </row>
    <row r="21" spans="1:19" ht="12.75">
      <c r="A21" s="2">
        <v>1</v>
      </c>
      <c r="B21" s="3" t="s">
        <v>39</v>
      </c>
      <c r="C21" s="3" t="s">
        <v>2</v>
      </c>
      <c r="D21" s="3" t="s">
        <v>10</v>
      </c>
      <c r="E21" s="15">
        <v>0.03833333333333334</v>
      </c>
      <c r="F21" s="15">
        <v>0.03833333333333334</v>
      </c>
      <c r="G21" s="14">
        <f>300-F21/E21*100</f>
        <v>200</v>
      </c>
      <c r="H21" s="25">
        <v>0.03819444444444444</v>
      </c>
      <c r="I21" s="25">
        <v>0.04255787037037037</v>
      </c>
      <c r="J21" s="14">
        <f>300-I21/H21*100</f>
        <v>188.57575757575756</v>
      </c>
      <c r="K21" s="15">
        <v>0.011261574074074071</v>
      </c>
      <c r="L21" s="15">
        <v>0.011701388888888891</v>
      </c>
      <c r="M21" s="4">
        <f aca="true" t="shared" si="6" ref="M21:M26">300-L21/K21*100</f>
        <v>196.09455292908527</v>
      </c>
      <c r="N21" s="14">
        <f aca="true" t="shared" si="7" ref="N21:N26">M21*1.02</f>
        <v>200.01644398766697</v>
      </c>
      <c r="O21" s="15">
        <v>0.02766203703703704</v>
      </c>
      <c r="P21" s="15">
        <v>0.02766203703703704</v>
      </c>
      <c r="Q21" s="4">
        <f aca="true" t="shared" si="8" ref="Q21:Q26">300-P21/O21*100</f>
        <v>200</v>
      </c>
      <c r="R21" s="14">
        <f aca="true" t="shared" si="9" ref="R21:R26">Q21*1.02</f>
        <v>204</v>
      </c>
      <c r="S21" s="14">
        <f>G21+N21+R21</f>
        <v>604.016443987667</v>
      </c>
    </row>
    <row r="22" spans="1:19" ht="12.75">
      <c r="A22" s="2">
        <v>2</v>
      </c>
      <c r="B22" t="s">
        <v>11</v>
      </c>
      <c r="C22" s="3" t="s">
        <v>12</v>
      </c>
      <c r="D22" s="3" t="s">
        <v>10</v>
      </c>
      <c r="E22" s="15">
        <v>0.0383333333333333</v>
      </c>
      <c r="F22" s="15">
        <v>0.040729166666666664</v>
      </c>
      <c r="G22" s="14">
        <f>300-F22/E22*100</f>
        <v>193.74999999999994</v>
      </c>
      <c r="H22" s="25">
        <v>0.0381944444444444</v>
      </c>
      <c r="I22" s="25">
        <v>0.03819444444444444</v>
      </c>
      <c r="J22" s="14">
        <f>300-I22/H22*100</f>
        <v>199.9999999999999</v>
      </c>
      <c r="K22" s="15">
        <v>0.0112615740740741</v>
      </c>
      <c r="L22" s="15">
        <v>0.011307870370370371</v>
      </c>
      <c r="M22" s="4">
        <f t="shared" si="6"/>
        <v>199.58890030832498</v>
      </c>
      <c r="N22" s="14">
        <f t="shared" si="7"/>
        <v>203.58067831449148</v>
      </c>
      <c r="O22" s="15">
        <v>0.027662037037037</v>
      </c>
      <c r="P22" s="15">
        <v>0.03804398148148148</v>
      </c>
      <c r="Q22" s="4">
        <f t="shared" si="8"/>
        <v>162.46861924686175</v>
      </c>
      <c r="R22" s="14">
        <f t="shared" si="9"/>
        <v>165.71799163179898</v>
      </c>
      <c r="S22" s="14">
        <f>G22+J22+N22</f>
        <v>597.3306783144913</v>
      </c>
    </row>
    <row r="23" spans="1:19" ht="12.75">
      <c r="A23" s="2">
        <v>3</v>
      </c>
      <c r="B23" s="3" t="s">
        <v>33</v>
      </c>
      <c r="C23" s="3" t="s">
        <v>18</v>
      </c>
      <c r="D23" s="3" t="s">
        <v>10</v>
      </c>
      <c r="E23" s="15">
        <v>0.0383333333333333</v>
      </c>
      <c r="F23" s="15">
        <v>0.03877314814814815</v>
      </c>
      <c r="G23" s="14">
        <f>300-F23/E23*100</f>
        <v>198.85265700483083</v>
      </c>
      <c r="H23" s="25">
        <v>0.0381944444444444</v>
      </c>
      <c r="I23" s="25">
        <v>0.03923611111111111</v>
      </c>
      <c r="J23" s="14">
        <f>300-I23/H23*100</f>
        <v>197.27272727272714</v>
      </c>
      <c r="K23" s="15">
        <v>0.0112615740740741</v>
      </c>
      <c r="L23" s="15">
        <v>0.01283564814814815</v>
      </c>
      <c r="M23" s="4">
        <f t="shared" si="6"/>
        <v>186.0226104830424</v>
      </c>
      <c r="N23" s="14">
        <f t="shared" si="7"/>
        <v>189.74306269270326</v>
      </c>
      <c r="O23" s="15">
        <v>0.027662037037037</v>
      </c>
      <c r="P23" s="15">
        <v>0.03445601851851852</v>
      </c>
      <c r="Q23" s="4">
        <f t="shared" si="8"/>
        <v>175.4393305439329</v>
      </c>
      <c r="R23" s="14">
        <f t="shared" si="9"/>
        <v>178.94811715481157</v>
      </c>
      <c r="S23" s="14">
        <f>G23+J23+N23</f>
        <v>585.8684469702612</v>
      </c>
    </row>
    <row r="24" spans="1:19" ht="12.75">
      <c r="A24" s="2">
        <v>4</v>
      </c>
      <c r="B24" s="6" t="s">
        <v>61</v>
      </c>
      <c r="C24" s="6" t="s">
        <v>62</v>
      </c>
      <c r="D24" s="6" t="s">
        <v>52</v>
      </c>
      <c r="E24" s="15">
        <v>0.0383333333333333</v>
      </c>
      <c r="F24" s="15">
        <v>0.040428240740740744</v>
      </c>
      <c r="G24" s="14">
        <f>300-F24/E24*100</f>
        <v>194.53502415458928</v>
      </c>
      <c r="H24" s="25">
        <v>0.0381944444444444</v>
      </c>
      <c r="I24" s="25">
        <v>0.05267361111111111</v>
      </c>
      <c r="J24" s="14">
        <f>300-I24/H24*100</f>
        <v>162.09090909090892</v>
      </c>
      <c r="K24" s="15">
        <v>0.0112615740740741</v>
      </c>
      <c r="L24" s="15">
        <v>0.014872685185185185</v>
      </c>
      <c r="M24" s="4">
        <f t="shared" si="6"/>
        <v>167.93422404933227</v>
      </c>
      <c r="N24" s="14">
        <f t="shared" si="7"/>
        <v>171.29290853031893</v>
      </c>
      <c r="O24" s="15">
        <v>0.027662037037037</v>
      </c>
      <c r="P24" s="15">
        <v>0.03599537037037037</v>
      </c>
      <c r="Q24" s="4">
        <f t="shared" si="8"/>
        <v>169.8744769874475</v>
      </c>
      <c r="R24" s="14">
        <f t="shared" si="9"/>
        <v>173.27196652719647</v>
      </c>
      <c r="S24" s="14">
        <f>G24+N24+R24</f>
        <v>539.0998992121047</v>
      </c>
    </row>
    <row r="25" spans="1:19" ht="12.75">
      <c r="A25" s="2">
        <v>5</v>
      </c>
      <c r="B25" s="20" t="s">
        <v>63</v>
      </c>
      <c r="C25" s="20" t="s">
        <v>37</v>
      </c>
      <c r="D25" s="20" t="s">
        <v>59</v>
      </c>
      <c r="E25" s="15">
        <v>0.0383333333333333</v>
      </c>
      <c r="F25" s="15"/>
      <c r="G25" s="14"/>
      <c r="H25" s="25">
        <v>0.0381944444444444</v>
      </c>
      <c r="I25" s="25">
        <v>0.07087962962962963</v>
      </c>
      <c r="J25" s="14">
        <f>300-I25/H25*100</f>
        <v>114.42424242424221</v>
      </c>
      <c r="K25" s="15">
        <v>0.0112615740740741</v>
      </c>
      <c r="L25" s="15">
        <v>0.015092592592592593</v>
      </c>
      <c r="M25" s="4">
        <f t="shared" si="6"/>
        <v>165.9815005138749</v>
      </c>
      <c r="N25" s="14">
        <f t="shared" si="7"/>
        <v>169.3011305241524</v>
      </c>
      <c r="O25" s="15">
        <v>0.027662037037037</v>
      </c>
      <c r="P25" s="15">
        <v>0.04190972222222222</v>
      </c>
      <c r="Q25" s="4">
        <f t="shared" si="8"/>
        <v>148.49372384937217</v>
      </c>
      <c r="R25" s="14">
        <f t="shared" si="9"/>
        <v>151.46359832635963</v>
      </c>
      <c r="S25" s="14">
        <f>J25+N25+R25</f>
        <v>435.1889712747542</v>
      </c>
    </row>
    <row r="26" spans="1:19" ht="12.75">
      <c r="A26" s="2">
        <v>6</v>
      </c>
      <c r="B26" s="3" t="s">
        <v>38</v>
      </c>
      <c r="C26" s="3" t="s">
        <v>14</v>
      </c>
      <c r="D26" s="3" t="s">
        <v>15</v>
      </c>
      <c r="E26" s="15">
        <v>0.03833333333333334</v>
      </c>
      <c r="F26" s="15"/>
      <c r="G26" s="14"/>
      <c r="H26" s="25"/>
      <c r="I26" s="25"/>
      <c r="J26" s="14"/>
      <c r="K26" s="15">
        <v>0.011261574074074071</v>
      </c>
      <c r="L26" s="15">
        <v>0.011261574074074071</v>
      </c>
      <c r="M26" s="4">
        <f t="shared" si="6"/>
        <v>200</v>
      </c>
      <c r="N26" s="14">
        <f t="shared" si="7"/>
        <v>204</v>
      </c>
      <c r="O26" s="15">
        <v>0.02766203703703704</v>
      </c>
      <c r="P26" s="15">
        <v>0.031516203703703706</v>
      </c>
      <c r="Q26" s="4">
        <f t="shared" si="8"/>
        <v>186.06694560669456</v>
      </c>
      <c r="R26" s="14">
        <f t="shared" si="9"/>
        <v>189.78828451882845</v>
      </c>
      <c r="S26" s="14">
        <f>N26+R26</f>
        <v>393.78828451882845</v>
      </c>
    </row>
    <row r="27" spans="1:19" ht="12.75">
      <c r="A27" s="7"/>
      <c r="B27" s="16"/>
      <c r="C27" s="16"/>
      <c r="D27" s="16"/>
      <c r="E27" s="19"/>
      <c r="F27" s="19"/>
      <c r="G27" s="18"/>
      <c r="H27" s="26"/>
      <c r="I27" s="26"/>
      <c r="J27" s="18"/>
      <c r="K27" s="19"/>
      <c r="L27" s="19"/>
      <c r="M27" s="10"/>
      <c r="N27" s="18"/>
      <c r="O27" s="19"/>
      <c r="P27" s="19"/>
      <c r="Q27" s="10"/>
      <c r="R27" s="18"/>
      <c r="S27" s="18"/>
    </row>
    <row r="29" ht="12.75">
      <c r="A29" s="5" t="s">
        <v>19</v>
      </c>
    </row>
    <row r="30" ht="12.75">
      <c r="A30" s="5"/>
    </row>
    <row r="31" spans="1:19" ht="12.75">
      <c r="A31" s="2" t="s">
        <v>3</v>
      </c>
      <c r="B31" s="3" t="s">
        <v>4</v>
      </c>
      <c r="C31" s="3" t="s">
        <v>5</v>
      </c>
      <c r="D31" s="3" t="s">
        <v>6</v>
      </c>
      <c r="E31" s="12"/>
      <c r="F31" s="12"/>
      <c r="G31" s="24">
        <v>41412</v>
      </c>
      <c r="H31" s="24"/>
      <c r="I31" s="24"/>
      <c r="J31" s="24">
        <v>41413</v>
      </c>
      <c r="K31" s="15"/>
      <c r="L31" s="15"/>
      <c r="M31" s="12" t="s">
        <v>100</v>
      </c>
      <c r="N31" s="24" t="s">
        <v>111</v>
      </c>
      <c r="O31" s="15"/>
      <c r="P31" s="15"/>
      <c r="Q31" s="12" t="s">
        <v>101</v>
      </c>
      <c r="R31" s="24" t="s">
        <v>111</v>
      </c>
      <c r="S31" s="2" t="s">
        <v>89</v>
      </c>
    </row>
    <row r="32" spans="1:19" ht="12.75">
      <c r="A32" s="2">
        <v>1</v>
      </c>
      <c r="B32" s="3" t="s">
        <v>1</v>
      </c>
      <c r="C32" s="3" t="s">
        <v>2</v>
      </c>
      <c r="D32" s="3" t="s">
        <v>10</v>
      </c>
      <c r="E32" s="13">
        <v>0.031435185185185184</v>
      </c>
      <c r="F32" s="13">
        <v>0.031435185185185184</v>
      </c>
      <c r="G32" s="14">
        <f>300-F32/E32*100</f>
        <v>200</v>
      </c>
      <c r="H32" s="22">
        <v>0.04743055555555556</v>
      </c>
      <c r="I32" s="22">
        <v>0.04743055555555556</v>
      </c>
      <c r="J32" s="14">
        <f>300-I32/H32*100</f>
        <v>200</v>
      </c>
      <c r="K32" s="15">
        <v>0.01528935185185185</v>
      </c>
      <c r="L32" s="15">
        <v>0.01528935185185185</v>
      </c>
      <c r="M32" s="4">
        <f>300-L32/K32*100</f>
        <v>200</v>
      </c>
      <c r="N32" s="14">
        <f>M32*1.02</f>
        <v>204</v>
      </c>
      <c r="O32" s="15">
        <v>0.03722222222222222</v>
      </c>
      <c r="P32" s="15">
        <v>0.03841435185185185</v>
      </c>
      <c r="Q32" s="4">
        <f>300-P32/O32*100</f>
        <v>196.79726368159203</v>
      </c>
      <c r="R32" s="14">
        <f aca="true" t="shared" si="10" ref="R32:R37">Q32*1.02</f>
        <v>200.73320895522386</v>
      </c>
      <c r="S32" s="14">
        <f>J32+N32+R32</f>
        <v>604.7332089552239</v>
      </c>
    </row>
    <row r="33" spans="1:22" ht="12.75">
      <c r="A33" s="2">
        <v>2</v>
      </c>
      <c r="B33" s="6" t="s">
        <v>40</v>
      </c>
      <c r="C33" s="6" t="s">
        <v>14</v>
      </c>
      <c r="D33" s="6" t="s">
        <v>15</v>
      </c>
      <c r="E33" s="13">
        <v>0.0314351851851852</v>
      </c>
      <c r="F33" s="13">
        <v>0.03347222222222222</v>
      </c>
      <c r="G33" s="14">
        <f>300-F33/E33*100</f>
        <v>193.51988217967605</v>
      </c>
      <c r="H33" s="22">
        <v>0.0474305555555556</v>
      </c>
      <c r="I33" s="22">
        <v>0.047592592592592596</v>
      </c>
      <c r="J33" s="14">
        <f>300-I33/H33*100</f>
        <v>199.6583699365545</v>
      </c>
      <c r="K33" s="15">
        <v>0.0152893518518519</v>
      </c>
      <c r="L33" s="15"/>
      <c r="M33" s="4"/>
      <c r="N33" s="14"/>
      <c r="O33" s="15">
        <v>0.0372222222222222</v>
      </c>
      <c r="P33" s="15">
        <v>0.03986111111111111</v>
      </c>
      <c r="Q33" s="4">
        <f>300-P33/O33*100</f>
        <v>192.91044776119395</v>
      </c>
      <c r="R33" s="14">
        <f t="shared" si="10"/>
        <v>196.76865671641784</v>
      </c>
      <c r="S33" s="14">
        <f>G33+J33+R33</f>
        <v>589.9469088326483</v>
      </c>
      <c r="T33" s="9"/>
      <c r="U33" s="9"/>
      <c r="V33" s="10"/>
    </row>
    <row r="34" spans="1:22" ht="12.75">
      <c r="A34" s="2">
        <v>3</v>
      </c>
      <c r="B34" s="3" t="s">
        <v>8</v>
      </c>
      <c r="C34" s="3" t="s">
        <v>9</v>
      </c>
      <c r="D34" s="3" t="s">
        <v>10</v>
      </c>
      <c r="E34" s="13">
        <v>0.0314351851851852</v>
      </c>
      <c r="F34" s="13">
        <v>0.0679513888888889</v>
      </c>
      <c r="G34" s="14">
        <f>300-F34/E34*100</f>
        <v>83.83652430044188</v>
      </c>
      <c r="H34" s="22">
        <v>0.0474305555555556</v>
      </c>
      <c r="I34" s="22">
        <v>0.055254629629629626</v>
      </c>
      <c r="J34" s="14">
        <f>300-I34/H34*100</f>
        <v>183.50414836505624</v>
      </c>
      <c r="K34" s="15">
        <v>0.0152893518518519</v>
      </c>
      <c r="L34" s="15">
        <v>0.018194444444444444</v>
      </c>
      <c r="M34" s="4">
        <f>300-L34/K34*100</f>
        <v>180.99924299772937</v>
      </c>
      <c r="N34" s="14">
        <f>M34*1.02</f>
        <v>184.61922785768397</v>
      </c>
      <c r="O34" s="15">
        <v>0.0372222222222222</v>
      </c>
      <c r="P34" s="15">
        <v>0.050219907407407414</v>
      </c>
      <c r="Q34" s="4">
        <f>300-P34/O34*100</f>
        <v>165.08084577114417</v>
      </c>
      <c r="R34" s="14">
        <f t="shared" si="10"/>
        <v>168.38246268656707</v>
      </c>
      <c r="S34" s="14">
        <f>J34+N34+R34</f>
        <v>536.5058389093073</v>
      </c>
      <c r="T34" s="9"/>
      <c r="U34" s="9"/>
      <c r="V34" s="10"/>
    </row>
    <row r="35" spans="1:22" ht="12.75">
      <c r="A35" s="2">
        <v>4</v>
      </c>
      <c r="B35" s="6" t="s">
        <v>102</v>
      </c>
      <c r="C35" s="6" t="s">
        <v>88</v>
      </c>
      <c r="D35" s="6" t="s">
        <v>103</v>
      </c>
      <c r="E35" s="13"/>
      <c r="F35" s="13"/>
      <c r="G35" s="14"/>
      <c r="H35" s="22">
        <v>0.0474305555555556</v>
      </c>
      <c r="I35" s="22">
        <v>0.08368055555555555</v>
      </c>
      <c r="J35" s="14"/>
      <c r="K35" s="15">
        <v>0.0152893518518519</v>
      </c>
      <c r="L35" s="15">
        <v>0.01925925925925926</v>
      </c>
      <c r="M35" s="4">
        <f>300-L35/K35*100</f>
        <v>174.03482210446668</v>
      </c>
      <c r="N35" s="14">
        <f>M35*1.02</f>
        <v>177.51551854655602</v>
      </c>
      <c r="O35" s="15">
        <v>0.0372222222222222</v>
      </c>
      <c r="P35" s="15">
        <v>0.04570601851851852</v>
      </c>
      <c r="Q35" s="4">
        <f>300-P35/O35*100</f>
        <v>177.20771144278598</v>
      </c>
      <c r="R35" s="14">
        <f t="shared" si="10"/>
        <v>180.7518656716417</v>
      </c>
      <c r="S35" s="14">
        <f>N35+R35</f>
        <v>358.2673842181977</v>
      </c>
      <c r="T35" s="9"/>
      <c r="U35" s="8"/>
      <c r="V35" s="10"/>
    </row>
    <row r="36" spans="1:19" ht="12.75">
      <c r="A36" s="2">
        <v>5</v>
      </c>
      <c r="B36" s="6" t="s">
        <v>64</v>
      </c>
      <c r="C36" s="6" t="s">
        <v>65</v>
      </c>
      <c r="D36" s="6" t="s">
        <v>52</v>
      </c>
      <c r="E36" s="13">
        <v>0.031435185185185184</v>
      </c>
      <c r="F36" s="13"/>
      <c r="G36" s="14"/>
      <c r="H36" s="22">
        <v>0.04743055555555556</v>
      </c>
      <c r="I36" s="22">
        <v>0.05258101851851852</v>
      </c>
      <c r="J36" s="14">
        <f>300-I36/H36*100</f>
        <v>189.14104441190824</v>
      </c>
      <c r="K36" s="15">
        <v>0.0152893518518519</v>
      </c>
      <c r="L36" s="15"/>
      <c r="M36" s="4"/>
      <c r="N36" s="14"/>
      <c r="O36" s="15">
        <v>0.0372222222222222</v>
      </c>
      <c r="P36" s="15"/>
      <c r="Q36" s="4"/>
      <c r="R36" s="14">
        <f t="shared" si="10"/>
        <v>0</v>
      </c>
      <c r="S36" s="14">
        <f>J36</f>
        <v>189.14104441190824</v>
      </c>
    </row>
    <row r="37" spans="1:19" ht="12.75">
      <c r="A37" s="2">
        <v>6</v>
      </c>
      <c r="B37" s="3" t="s">
        <v>16</v>
      </c>
      <c r="C37" s="3" t="s">
        <v>17</v>
      </c>
      <c r="D37" s="3" t="s">
        <v>10</v>
      </c>
      <c r="E37" s="13"/>
      <c r="F37" s="13"/>
      <c r="G37" s="14"/>
      <c r="H37" s="22"/>
      <c r="I37" s="22"/>
      <c r="J37" s="14"/>
      <c r="K37" s="15">
        <v>0.01528935185185185</v>
      </c>
      <c r="L37" s="15"/>
      <c r="M37" s="4"/>
      <c r="N37" s="14"/>
      <c r="O37" s="15">
        <v>0.03722222222222222</v>
      </c>
      <c r="P37" s="15"/>
      <c r="Q37" s="4"/>
      <c r="R37" s="14">
        <f t="shared" si="10"/>
        <v>0</v>
      </c>
      <c r="S37" s="14"/>
    </row>
    <row r="39" ht="12.75">
      <c r="A39" s="5" t="s">
        <v>20</v>
      </c>
    </row>
    <row r="41" spans="1:19" ht="12.75">
      <c r="A41" s="2" t="s">
        <v>3</v>
      </c>
      <c r="B41" s="3" t="s">
        <v>4</v>
      </c>
      <c r="C41" s="3" t="s">
        <v>5</v>
      </c>
      <c r="D41" s="3" t="s">
        <v>6</v>
      </c>
      <c r="E41" s="12"/>
      <c r="F41" s="12"/>
      <c r="G41" s="24">
        <v>41412</v>
      </c>
      <c r="H41" s="24"/>
      <c r="I41" s="24"/>
      <c r="J41" s="24">
        <v>41413</v>
      </c>
      <c r="K41" s="15"/>
      <c r="L41" s="15"/>
      <c r="M41" s="12" t="s">
        <v>100</v>
      </c>
      <c r="N41" s="24" t="s">
        <v>111</v>
      </c>
      <c r="O41" s="15"/>
      <c r="P41" s="15"/>
      <c r="Q41" s="12" t="s">
        <v>101</v>
      </c>
      <c r="R41" s="24" t="s">
        <v>111</v>
      </c>
      <c r="S41" s="2" t="s">
        <v>89</v>
      </c>
    </row>
    <row r="42" spans="1:23" ht="12.75">
      <c r="A42" s="2">
        <v>1</v>
      </c>
      <c r="B42" s="3" t="s">
        <v>41</v>
      </c>
      <c r="C42" s="3" t="s">
        <v>42</v>
      </c>
      <c r="D42" s="3" t="s">
        <v>10</v>
      </c>
      <c r="E42" s="13">
        <v>0.03885416666666667</v>
      </c>
      <c r="F42" s="13">
        <v>0.03885416666666667</v>
      </c>
      <c r="G42" s="14">
        <f aca="true" t="shared" si="11" ref="G42:G48">300-F42/E42*100</f>
        <v>200</v>
      </c>
      <c r="H42" s="22">
        <v>0.0346412037037037</v>
      </c>
      <c r="I42" s="22">
        <v>0.035115740740740746</v>
      </c>
      <c r="J42" s="14">
        <f aca="true" t="shared" si="12" ref="J42:J49">300-I42/H42*100</f>
        <v>198.63013698630135</v>
      </c>
      <c r="K42" s="15">
        <v>0.007824074074074075</v>
      </c>
      <c r="L42" s="15">
        <v>0.009189814814814814</v>
      </c>
      <c r="M42" s="4">
        <f>300-L42/K42*100</f>
        <v>182.54437869822488</v>
      </c>
      <c r="N42" s="14">
        <f>M42*1.02</f>
        <v>186.19526627218937</v>
      </c>
      <c r="O42" s="15">
        <v>0.017731481481481483</v>
      </c>
      <c r="P42" s="15">
        <v>0.019884259259259258</v>
      </c>
      <c r="Q42" s="4">
        <f aca="true" t="shared" si="13" ref="Q42:Q52">300-P42/O42*100</f>
        <v>187.85900783289821</v>
      </c>
      <c r="R42" s="14">
        <f aca="true" t="shared" si="14" ref="R42:R52">Q42*1.02</f>
        <v>191.61618798955618</v>
      </c>
      <c r="S42" s="14">
        <f>G42+J42+R42</f>
        <v>590.2463249758575</v>
      </c>
      <c r="T42" s="9"/>
      <c r="U42" s="9"/>
      <c r="V42" s="10"/>
      <c r="W42" s="10"/>
    </row>
    <row r="43" spans="1:23" ht="12.75">
      <c r="A43" s="2">
        <v>2</v>
      </c>
      <c r="B43" s="3" t="s">
        <v>66</v>
      </c>
      <c r="C43" s="3" t="s">
        <v>29</v>
      </c>
      <c r="D43" s="3" t="s">
        <v>60</v>
      </c>
      <c r="E43" s="13">
        <v>0.03885416666666667</v>
      </c>
      <c r="F43" s="13">
        <v>0.05787037037037037</v>
      </c>
      <c r="G43" s="14">
        <f t="shared" si="11"/>
        <v>151.05749180816207</v>
      </c>
      <c r="H43" s="22">
        <v>0.0346412037037037</v>
      </c>
      <c r="I43" s="22">
        <v>0.035937500000000004</v>
      </c>
      <c r="J43" s="14">
        <f t="shared" si="12"/>
        <v>196.25793518209153</v>
      </c>
      <c r="K43" s="15">
        <v>0.00782407407407408</v>
      </c>
      <c r="L43" s="15">
        <v>0.00982638888888889</v>
      </c>
      <c r="M43" s="4">
        <f>300-L43/K43*100</f>
        <v>174.40828402366873</v>
      </c>
      <c r="N43" s="14">
        <f>M43*1.02</f>
        <v>177.8964497041421</v>
      </c>
      <c r="O43" s="15">
        <v>0.0177314814814815</v>
      </c>
      <c r="P43" s="15">
        <v>0.020555555555555556</v>
      </c>
      <c r="Q43" s="4">
        <f t="shared" si="13"/>
        <v>184.0731070496085</v>
      </c>
      <c r="R43" s="14">
        <f t="shared" si="14"/>
        <v>187.75456919060068</v>
      </c>
      <c r="S43" s="14">
        <f>J43+N43+R43</f>
        <v>561.9089540768343</v>
      </c>
      <c r="T43" s="9"/>
      <c r="U43" s="9"/>
      <c r="V43" s="10"/>
      <c r="W43" s="10"/>
    </row>
    <row r="44" spans="1:23" ht="12.75">
      <c r="A44" s="2">
        <v>3</v>
      </c>
      <c r="B44" s="6" t="s">
        <v>67</v>
      </c>
      <c r="C44" s="6" t="s">
        <v>68</v>
      </c>
      <c r="D44" s="6" t="s">
        <v>52</v>
      </c>
      <c r="E44" s="13">
        <v>0.0388541666666667</v>
      </c>
      <c r="F44" s="13">
        <v>0.043715277777777777</v>
      </c>
      <c r="G44" s="14">
        <f t="shared" si="11"/>
        <v>187.4888293118857</v>
      </c>
      <c r="H44" s="22">
        <v>0.0346412037037037</v>
      </c>
      <c r="I44" s="22">
        <v>0.044270833333333336</v>
      </c>
      <c r="J44" s="14">
        <f t="shared" si="12"/>
        <v>172.2018042098229</v>
      </c>
      <c r="K44" s="15">
        <v>0.00782407407407408</v>
      </c>
      <c r="L44" s="15">
        <v>0.010081018518518519</v>
      </c>
      <c r="M44" s="4">
        <f>300-L44/K44*100</f>
        <v>171.15384615384625</v>
      </c>
      <c r="N44" s="14">
        <f>M44*1.02</f>
        <v>174.57692307692318</v>
      </c>
      <c r="O44" s="15">
        <v>0.017731481481481483</v>
      </c>
      <c r="P44" s="15">
        <v>0.021331018518518517</v>
      </c>
      <c r="Q44" s="4">
        <f t="shared" si="13"/>
        <v>179.6997389033943</v>
      </c>
      <c r="R44" s="14">
        <f t="shared" si="14"/>
        <v>183.2937336814622</v>
      </c>
      <c r="S44" s="14">
        <f>G44+N44+R44</f>
        <v>545.359486070271</v>
      </c>
      <c r="T44" s="9"/>
      <c r="U44" s="9"/>
      <c r="V44" s="10"/>
      <c r="W44" s="10"/>
    </row>
    <row r="45" spans="1:19" ht="12.75">
      <c r="A45" s="2">
        <v>4</v>
      </c>
      <c r="B45" s="20" t="s">
        <v>69</v>
      </c>
      <c r="C45" s="20" t="s">
        <v>70</v>
      </c>
      <c r="D45" s="20" t="s">
        <v>10</v>
      </c>
      <c r="E45" s="13">
        <v>0.0388541666666667</v>
      </c>
      <c r="F45" s="17">
        <v>0.052175925925925924</v>
      </c>
      <c r="G45" s="14">
        <f t="shared" si="11"/>
        <v>165.71343461423902</v>
      </c>
      <c r="H45" s="22">
        <v>0.0346412037037037</v>
      </c>
      <c r="I45" s="22">
        <v>0.04290509259259259</v>
      </c>
      <c r="J45" s="14">
        <f t="shared" si="12"/>
        <v>176.14433678583362</v>
      </c>
      <c r="K45" s="15">
        <v>0.00782407407407408</v>
      </c>
      <c r="L45" s="15">
        <v>0.010138888888888888</v>
      </c>
      <c r="M45" s="4">
        <f>300-L45/K45*100</f>
        <v>170.41420118343206</v>
      </c>
      <c r="N45" s="14">
        <f>M45*1.02</f>
        <v>173.8224852071007</v>
      </c>
      <c r="O45" s="15">
        <v>0.0177314814814815</v>
      </c>
      <c r="P45" s="15">
        <v>0.022650462962962966</v>
      </c>
      <c r="Q45" s="4">
        <f t="shared" si="13"/>
        <v>172.2584856396868</v>
      </c>
      <c r="R45" s="14">
        <f t="shared" si="14"/>
        <v>175.70365535248052</v>
      </c>
      <c r="S45" s="14">
        <f>J45+N45+R45</f>
        <v>525.6704773454148</v>
      </c>
    </row>
    <row r="46" spans="1:19" ht="12.75">
      <c r="A46" s="2">
        <v>5</v>
      </c>
      <c r="B46" s="6" t="s">
        <v>71</v>
      </c>
      <c r="C46" s="6" t="s">
        <v>72</v>
      </c>
      <c r="D46" s="6" t="s">
        <v>15</v>
      </c>
      <c r="E46" s="13">
        <v>0.0388541666666667</v>
      </c>
      <c r="F46" s="13">
        <v>0.0577662037037037</v>
      </c>
      <c r="G46" s="14">
        <f t="shared" si="11"/>
        <v>151.3255883229075</v>
      </c>
      <c r="H46" s="22">
        <v>0.0346412037037037</v>
      </c>
      <c r="I46" s="22">
        <v>0.03621527777777778</v>
      </c>
      <c r="J46" s="14">
        <f t="shared" si="12"/>
        <v>195.4560641496826</v>
      </c>
      <c r="K46" s="15">
        <v>0.00782407407407408</v>
      </c>
      <c r="L46" s="15">
        <v>0.037280092592592594</v>
      </c>
      <c r="M46" s="4"/>
      <c r="N46" s="14"/>
      <c r="O46" s="15">
        <v>0.0177314814814815</v>
      </c>
      <c r="P46" s="15">
        <v>0.027233796296296298</v>
      </c>
      <c r="Q46" s="4">
        <f t="shared" si="13"/>
        <v>146.40992167101842</v>
      </c>
      <c r="R46" s="14">
        <f t="shared" si="14"/>
        <v>149.3381201044388</v>
      </c>
      <c r="S46" s="14">
        <f>G46+J46+R46</f>
        <v>496.1197725770288</v>
      </c>
    </row>
    <row r="47" spans="1:19" ht="12.75">
      <c r="A47" s="2">
        <v>6</v>
      </c>
      <c r="B47" s="3" t="s">
        <v>43</v>
      </c>
      <c r="C47" s="3" t="s">
        <v>28</v>
      </c>
      <c r="D47" s="3" t="s">
        <v>10</v>
      </c>
      <c r="E47" s="13">
        <v>0.0388541666666667</v>
      </c>
      <c r="F47" s="13">
        <v>0.09535879629629629</v>
      </c>
      <c r="G47" s="14">
        <f t="shared" si="11"/>
        <v>54.572535001489626</v>
      </c>
      <c r="H47" s="22">
        <v>0.0346412037037037</v>
      </c>
      <c r="I47" s="22">
        <v>0.05340277777777778</v>
      </c>
      <c r="J47" s="14">
        <f t="shared" si="12"/>
        <v>145.84029401937855</v>
      </c>
      <c r="K47" s="15">
        <v>0.00782407407407408</v>
      </c>
      <c r="L47" s="15">
        <v>0.009965277777777778</v>
      </c>
      <c r="M47" s="4">
        <f>300-L47/K47*100</f>
        <v>172.63313609467465</v>
      </c>
      <c r="N47" s="14">
        <f>M47*1.02</f>
        <v>176.08579881656814</v>
      </c>
      <c r="O47" s="15">
        <v>0.0177314814814815</v>
      </c>
      <c r="P47" s="15">
        <v>0.023796296296296298</v>
      </c>
      <c r="Q47" s="4">
        <f t="shared" si="13"/>
        <v>165.7963446475197</v>
      </c>
      <c r="R47" s="14">
        <f t="shared" si="14"/>
        <v>169.1122715404701</v>
      </c>
      <c r="S47" s="14">
        <f>J47+N47+R47</f>
        <v>491.0383643764168</v>
      </c>
    </row>
    <row r="48" spans="1:19" ht="12.75">
      <c r="A48" s="2">
        <v>7</v>
      </c>
      <c r="B48" s="6" t="s">
        <v>90</v>
      </c>
      <c r="C48" s="6" t="s">
        <v>91</v>
      </c>
      <c r="D48" s="6" t="s">
        <v>46</v>
      </c>
      <c r="E48" s="13">
        <v>0.0388541666666667</v>
      </c>
      <c r="F48" s="13">
        <v>0.05748842592592593</v>
      </c>
      <c r="G48" s="14">
        <f t="shared" si="11"/>
        <v>152.0405123622283</v>
      </c>
      <c r="H48" s="22">
        <v>0.0346412037037037</v>
      </c>
      <c r="I48" s="22">
        <v>0.05310185185185185</v>
      </c>
      <c r="J48" s="14">
        <f t="shared" si="12"/>
        <v>146.7089876378216</v>
      </c>
      <c r="K48" s="15">
        <v>0.00782407407407408</v>
      </c>
      <c r="L48" s="15">
        <v>0.020682870370370372</v>
      </c>
      <c r="M48" s="4">
        <f>300-L48/K48*100</f>
        <v>35.65088757396467</v>
      </c>
      <c r="N48" s="14">
        <f>M48*1.02</f>
        <v>36.36390532544396</v>
      </c>
      <c r="O48" s="15">
        <v>0.0177314814814815</v>
      </c>
      <c r="P48" s="15">
        <v>0.03310185185185185</v>
      </c>
      <c r="Q48" s="4">
        <f t="shared" si="13"/>
        <v>113.31592689295061</v>
      </c>
      <c r="R48" s="14">
        <f t="shared" si="14"/>
        <v>115.58224543080964</v>
      </c>
      <c r="S48" s="14">
        <f>G48+J48+R48</f>
        <v>414.33174543085954</v>
      </c>
    </row>
    <row r="49" spans="1:19" ht="12.75">
      <c r="A49" s="2">
        <v>8</v>
      </c>
      <c r="B49" s="6" t="s">
        <v>92</v>
      </c>
      <c r="C49" s="6" t="s">
        <v>93</v>
      </c>
      <c r="D49" s="6" t="s">
        <v>15</v>
      </c>
      <c r="E49" s="13">
        <v>0.0388541666666667</v>
      </c>
      <c r="F49" s="2"/>
      <c r="G49" s="27"/>
      <c r="H49" s="22">
        <v>0.0346412037037037</v>
      </c>
      <c r="I49" s="22">
        <v>0.043090277777777776</v>
      </c>
      <c r="J49" s="14">
        <f t="shared" si="12"/>
        <v>175.609756097561</v>
      </c>
      <c r="K49" s="15">
        <v>0.00782407407407408</v>
      </c>
      <c r="L49" s="15">
        <v>0.016458333333333332</v>
      </c>
      <c r="M49" s="4">
        <f>300-L49/K49*100</f>
        <v>89.64497041420137</v>
      </c>
      <c r="N49" s="14">
        <f>M49*1.02</f>
        <v>91.4378698224854</v>
      </c>
      <c r="O49" s="15">
        <v>0.0177314814814815</v>
      </c>
      <c r="P49" s="15">
        <v>0.0290162037037037</v>
      </c>
      <c r="Q49" s="4">
        <f t="shared" si="13"/>
        <v>136.35770234986967</v>
      </c>
      <c r="R49" s="14">
        <f t="shared" si="14"/>
        <v>139.08485639686705</v>
      </c>
      <c r="S49" s="14">
        <f>J49+N49+R49</f>
        <v>406.1324823169134</v>
      </c>
    </row>
    <row r="50" spans="1:19" ht="12.75">
      <c r="A50" s="2">
        <v>9</v>
      </c>
      <c r="B50" s="6" t="s">
        <v>106</v>
      </c>
      <c r="C50" s="6" t="s">
        <v>45</v>
      </c>
      <c r="D50" s="6" t="s">
        <v>10</v>
      </c>
      <c r="E50" s="13">
        <v>0.0388541666666667</v>
      </c>
      <c r="F50" s="15"/>
      <c r="G50" s="27"/>
      <c r="H50" s="25"/>
      <c r="I50" s="25"/>
      <c r="J50" s="27"/>
      <c r="K50" s="15">
        <v>0.00782407407407408</v>
      </c>
      <c r="L50" s="15">
        <v>0.01747685185185185</v>
      </c>
      <c r="M50" s="4">
        <f>300-L50/K50*100</f>
        <v>76.62721893491144</v>
      </c>
      <c r="N50" s="14">
        <f>M50*1.02</f>
        <v>78.15976331360967</v>
      </c>
      <c r="O50" s="15">
        <v>0.0177314814814815</v>
      </c>
      <c r="P50" s="15">
        <v>0.030312499999999996</v>
      </c>
      <c r="Q50" s="4">
        <f t="shared" si="13"/>
        <v>129.04699738903415</v>
      </c>
      <c r="R50" s="14">
        <f t="shared" si="14"/>
        <v>131.62793733681482</v>
      </c>
      <c r="S50" s="14">
        <f>N50+R50</f>
        <v>209.78770065042448</v>
      </c>
    </row>
    <row r="51" spans="1:19" ht="12.75">
      <c r="A51" s="2">
        <v>10</v>
      </c>
      <c r="B51" s="6" t="s">
        <v>47</v>
      </c>
      <c r="C51" s="6" t="s">
        <v>27</v>
      </c>
      <c r="D51" s="6" t="s">
        <v>46</v>
      </c>
      <c r="E51" s="13">
        <v>0.0388541666666667</v>
      </c>
      <c r="F51" s="15"/>
      <c r="G51" s="27"/>
      <c r="H51" s="25"/>
      <c r="I51" s="25"/>
      <c r="J51" s="27"/>
      <c r="K51" s="15">
        <v>0.00782407407407408</v>
      </c>
      <c r="L51" s="15"/>
      <c r="M51" s="2"/>
      <c r="N51" s="14"/>
      <c r="O51" s="15">
        <v>0.0177314814814815</v>
      </c>
      <c r="P51" s="15">
        <v>0.01989583333333333</v>
      </c>
      <c r="Q51" s="4">
        <f t="shared" si="13"/>
        <v>187.7937336814623</v>
      </c>
      <c r="R51" s="14">
        <f t="shared" si="14"/>
        <v>191.54960835509155</v>
      </c>
      <c r="S51" s="14">
        <f>R51</f>
        <v>191.54960835509155</v>
      </c>
    </row>
    <row r="52" spans="1:19" ht="12.75">
      <c r="A52" s="2">
        <v>11</v>
      </c>
      <c r="B52" s="6" t="s">
        <v>105</v>
      </c>
      <c r="C52" s="6" t="s">
        <v>104</v>
      </c>
      <c r="D52" s="6" t="s">
        <v>103</v>
      </c>
      <c r="E52" s="13">
        <v>0.0388541666666667</v>
      </c>
      <c r="F52" s="15">
        <v>0.05228009259259259</v>
      </c>
      <c r="G52" s="14">
        <f>300-F52/E52*100</f>
        <v>165.44533809949368</v>
      </c>
      <c r="H52" s="25"/>
      <c r="I52" s="25"/>
      <c r="J52" s="27"/>
      <c r="K52" s="15">
        <v>0.00782407407407408</v>
      </c>
      <c r="L52" s="15">
        <v>0.017465277777777777</v>
      </c>
      <c r="M52" s="4">
        <f>300-L52/K52*100</f>
        <v>76.7751479289943</v>
      </c>
      <c r="N52" s="14">
        <f>M52*1.02</f>
        <v>78.31065088757418</v>
      </c>
      <c r="O52" s="15">
        <v>0.0177314814814815</v>
      </c>
      <c r="P52" s="15">
        <v>0.033587962962962965</v>
      </c>
      <c r="Q52" s="4">
        <f t="shared" si="13"/>
        <v>110.57441253263727</v>
      </c>
      <c r="R52" s="14">
        <f t="shared" si="14"/>
        <v>112.78590078329002</v>
      </c>
      <c r="S52" s="14">
        <f>N52+R52</f>
        <v>191.0965516708642</v>
      </c>
    </row>
    <row r="53" spans="1:19" ht="12.75">
      <c r="A53" s="7"/>
      <c r="B53" s="16"/>
      <c r="C53" s="16"/>
      <c r="D53" s="16"/>
      <c r="E53" s="19"/>
      <c r="F53" s="19"/>
      <c r="G53" s="28"/>
      <c r="H53" s="26"/>
      <c r="I53" s="26"/>
      <c r="J53" s="28"/>
      <c r="K53" s="19"/>
      <c r="L53" s="19"/>
      <c r="M53" s="7"/>
      <c r="N53" s="28"/>
      <c r="O53" s="19"/>
      <c r="P53" s="19"/>
      <c r="Q53" s="7"/>
      <c r="R53" s="28"/>
      <c r="S53" s="7"/>
    </row>
    <row r="54" ht="12.75">
      <c r="A54" s="5" t="s">
        <v>30</v>
      </c>
    </row>
    <row r="55" spans="1:19" ht="12.75">
      <c r="A55" s="2" t="s">
        <v>3</v>
      </c>
      <c r="B55" s="3" t="s">
        <v>4</v>
      </c>
      <c r="C55" s="3" t="s">
        <v>5</v>
      </c>
      <c r="D55" s="3" t="s">
        <v>6</v>
      </c>
      <c r="E55" s="15"/>
      <c r="F55" s="15"/>
      <c r="G55" s="24">
        <v>41412</v>
      </c>
      <c r="H55" s="25"/>
      <c r="I55" s="25"/>
      <c r="J55" s="24">
        <v>41413</v>
      </c>
      <c r="K55" s="15"/>
      <c r="L55" s="15"/>
      <c r="M55" s="12" t="s">
        <v>100</v>
      </c>
      <c r="N55" s="24" t="s">
        <v>111</v>
      </c>
      <c r="O55" s="15"/>
      <c r="P55" s="15"/>
      <c r="Q55" s="12" t="s">
        <v>101</v>
      </c>
      <c r="R55" s="24" t="s">
        <v>111</v>
      </c>
      <c r="S55" s="2" t="s">
        <v>89</v>
      </c>
    </row>
    <row r="56" spans="1:23" ht="12.75">
      <c r="A56" s="2">
        <v>1</v>
      </c>
      <c r="B56" s="6" t="s">
        <v>48</v>
      </c>
      <c r="C56" s="6" t="s">
        <v>49</v>
      </c>
      <c r="D56" s="3" t="s">
        <v>46</v>
      </c>
      <c r="E56" s="13">
        <v>0.0293287037037037</v>
      </c>
      <c r="F56" s="13">
        <v>0.034131944444444444</v>
      </c>
      <c r="G56" s="14">
        <f>300-F56/E56*100</f>
        <v>183.62273086029992</v>
      </c>
      <c r="H56" s="25">
        <v>0.0427777777777778</v>
      </c>
      <c r="I56" s="22">
        <v>0.042777777777777776</v>
      </c>
      <c r="J56" s="14">
        <f>300-I56/H56*100</f>
        <v>200.00000000000006</v>
      </c>
      <c r="K56" s="15">
        <v>0.011249999999999998</v>
      </c>
      <c r="L56" s="15">
        <v>0.014328703703703703</v>
      </c>
      <c r="M56" s="4">
        <f>300-L56/K56*100</f>
        <v>172.63374485596705</v>
      </c>
      <c r="N56" s="14">
        <f>M56*1.02</f>
        <v>176.0864197530864</v>
      </c>
      <c r="O56" s="15">
        <v>0.03409722222222222</v>
      </c>
      <c r="P56" s="15">
        <v>0.035104166666666665</v>
      </c>
      <c r="Q56" s="4">
        <f>300-P56/O56*100</f>
        <v>197.04684317718943</v>
      </c>
      <c r="R56" s="14">
        <f>Q56*1.02</f>
        <v>200.9877800407332</v>
      </c>
      <c r="S56" s="14">
        <f>G56+J56+R56</f>
        <v>584.6105109010332</v>
      </c>
      <c r="U56" s="9"/>
      <c r="V56" s="9"/>
      <c r="W56" s="10"/>
    </row>
    <row r="57" spans="1:23" ht="12.75">
      <c r="A57" s="2">
        <v>2</v>
      </c>
      <c r="B57" s="3" t="s">
        <v>73</v>
      </c>
      <c r="C57" s="3" t="s">
        <v>74</v>
      </c>
      <c r="D57" s="3" t="s">
        <v>52</v>
      </c>
      <c r="E57" s="13">
        <v>0.029328703703703704</v>
      </c>
      <c r="F57" s="13">
        <v>0.029328703703703704</v>
      </c>
      <c r="G57" s="14">
        <f>300-F57/E57*100</f>
        <v>200</v>
      </c>
      <c r="H57" s="25">
        <v>0.042777777777777776</v>
      </c>
      <c r="I57" s="22">
        <v>0.04505787037037037</v>
      </c>
      <c r="J57" s="14">
        <f>300-I57/H57*100</f>
        <v>194.6699134199134</v>
      </c>
      <c r="K57" s="15">
        <v>0.011249999999999998</v>
      </c>
      <c r="L57" s="15">
        <v>0.014490740740740742</v>
      </c>
      <c r="M57" s="4">
        <f>300-L57/K57*100</f>
        <v>171.19341563786006</v>
      </c>
      <c r="N57" s="14">
        <f>M57*1.02</f>
        <v>174.61728395061726</v>
      </c>
      <c r="O57" s="15">
        <v>0.03409722222222222</v>
      </c>
      <c r="P57" s="15">
        <v>0.05253472222222222</v>
      </c>
      <c r="Q57" s="4">
        <f>300-P57/O57*100</f>
        <v>145.92668024439922</v>
      </c>
      <c r="R57" s="14">
        <f>Q57*1.02</f>
        <v>148.8452138492872</v>
      </c>
      <c r="S57" s="14">
        <f>G57+J57+N57</f>
        <v>569.2871973705307</v>
      </c>
      <c r="U57" s="9"/>
      <c r="V57" s="8"/>
      <c r="W57" s="10"/>
    </row>
    <row r="58" spans="1:23" ht="12.75">
      <c r="A58" s="2">
        <v>3</v>
      </c>
      <c r="B58" s="6" t="s">
        <v>44</v>
      </c>
      <c r="C58" s="6" t="s">
        <v>45</v>
      </c>
      <c r="D58" s="6" t="s">
        <v>10</v>
      </c>
      <c r="E58" s="13">
        <v>0.0293287037037037</v>
      </c>
      <c r="F58" s="13">
        <v>0.036412037037037034</v>
      </c>
      <c r="G58" s="14">
        <f>300-F58/E58*100</f>
        <v>175.84846093133388</v>
      </c>
      <c r="H58" s="25">
        <v>0.0427777777777778</v>
      </c>
      <c r="I58" s="29">
        <v>0.04512731481481482</v>
      </c>
      <c r="J58" s="14">
        <f>300-I58/H58*100</f>
        <v>194.5075757575758</v>
      </c>
      <c r="K58" s="15">
        <v>0.01125</v>
      </c>
      <c r="L58" s="15">
        <v>0.02445601851851852</v>
      </c>
      <c r="M58" s="4">
        <f>300-L58/K58*100</f>
        <v>82.61316872427983</v>
      </c>
      <c r="N58" s="14">
        <f>M58*1.02</f>
        <v>84.26543209876543</v>
      </c>
      <c r="O58" s="15">
        <v>0.0340972222222222</v>
      </c>
      <c r="P58" s="15">
        <v>0.038807870370370375</v>
      </c>
      <c r="Q58" s="4">
        <f>300-P58/O58*100</f>
        <v>186.1846571622538</v>
      </c>
      <c r="R58" s="14">
        <f>Q58*1.02</f>
        <v>189.90835030549889</v>
      </c>
      <c r="S58" s="14">
        <f>G58+J58+R58</f>
        <v>560.2643869944086</v>
      </c>
      <c r="U58" s="9"/>
      <c r="V58" s="9"/>
      <c r="W58" s="10"/>
    </row>
    <row r="59" spans="1:19" ht="12.75">
      <c r="A59" s="2">
        <v>4</v>
      </c>
      <c r="B59" s="6" t="s">
        <v>94</v>
      </c>
      <c r="C59" s="6" t="s">
        <v>95</v>
      </c>
      <c r="D59" s="6" t="s">
        <v>52</v>
      </c>
      <c r="E59" s="13">
        <v>0.0293287037037037</v>
      </c>
      <c r="F59" s="15">
        <v>0.034027777777777775</v>
      </c>
      <c r="G59" s="14">
        <f>300-F59/E59*100</f>
        <v>183.97790055248618</v>
      </c>
      <c r="H59" s="25">
        <v>0.0427777777777778</v>
      </c>
      <c r="I59" s="25">
        <v>0.04715277777777777</v>
      </c>
      <c r="J59" s="14">
        <f>300-I59/H59*100</f>
        <v>189.77272727272737</v>
      </c>
      <c r="K59" s="15">
        <v>0.01125</v>
      </c>
      <c r="L59" s="15">
        <v>0.013275462962962963</v>
      </c>
      <c r="M59" s="4">
        <f>300-L59/K59*100</f>
        <v>181.99588477366257</v>
      </c>
      <c r="N59" s="14">
        <f>M59*1.02</f>
        <v>185.63580246913583</v>
      </c>
      <c r="O59" s="15">
        <v>0.0340972222222222</v>
      </c>
      <c r="P59" s="15">
        <v>0.0419212962962963</v>
      </c>
      <c r="Q59" s="4">
        <f>300-P59/O59*100</f>
        <v>177.05363204344866</v>
      </c>
      <c r="R59" s="14">
        <f>Q59*1.02</f>
        <v>180.59470468431763</v>
      </c>
      <c r="S59" s="14">
        <f>G59+J59+N59</f>
        <v>559.3864302943493</v>
      </c>
    </row>
    <row r="60" spans="1:19" ht="12.75">
      <c r="A60" s="2">
        <v>5</v>
      </c>
      <c r="B60" s="3" t="s">
        <v>23</v>
      </c>
      <c r="C60" s="3" t="s">
        <v>26</v>
      </c>
      <c r="D60" s="3" t="s">
        <v>15</v>
      </c>
      <c r="E60" s="13">
        <v>0.029328703703703704</v>
      </c>
      <c r="F60" s="13">
        <v>0.0362037037037037</v>
      </c>
      <c r="G60" s="14">
        <f>300-F60/E60*100</f>
        <v>176.55880031570638</v>
      </c>
      <c r="H60" s="25">
        <v>0.042777777777777776</v>
      </c>
      <c r="I60" s="22">
        <v>0.05435185185185185</v>
      </c>
      <c r="J60" s="14">
        <f>300-I60/H60*100</f>
        <v>172.94372294372295</v>
      </c>
      <c r="K60" s="15">
        <v>0.01125</v>
      </c>
      <c r="L60" s="15">
        <v>0.01579861111111111</v>
      </c>
      <c r="M60" s="4">
        <f>300-L60/K60*100</f>
        <v>159.5679012345679</v>
      </c>
      <c r="N60" s="14">
        <f>M60*1.02</f>
        <v>162.75925925925927</v>
      </c>
      <c r="O60" s="15">
        <v>0.0340972222222222</v>
      </c>
      <c r="P60" s="15">
        <v>0.037280092592592594</v>
      </c>
      <c r="Q60" s="4">
        <f>300-P60/O60*100</f>
        <v>190.66530889341473</v>
      </c>
      <c r="R60" s="14">
        <f>Q60*1.02</f>
        <v>194.47861507128303</v>
      </c>
      <c r="S60" s="14">
        <f>G60+J60+R60</f>
        <v>543.9811383307124</v>
      </c>
    </row>
    <row r="61" spans="1:19" ht="12.75">
      <c r="A61" s="2">
        <v>6</v>
      </c>
      <c r="B61" s="6" t="s">
        <v>76</v>
      </c>
      <c r="C61" s="6" t="s">
        <v>77</v>
      </c>
      <c r="D61" s="6" t="s">
        <v>59</v>
      </c>
      <c r="E61" s="13">
        <v>0.0293287037037037</v>
      </c>
      <c r="F61" s="13">
        <v>0.04646990740740741</v>
      </c>
      <c r="G61" s="14">
        <f>300-F61/E61*100</f>
        <v>141.55485398579316</v>
      </c>
      <c r="H61" s="25">
        <v>0.0427777777777778</v>
      </c>
      <c r="I61" s="22">
        <v>0.04565972222222223</v>
      </c>
      <c r="J61" s="14">
        <f>300-I61/H61*100</f>
        <v>193.26298701298708</v>
      </c>
      <c r="K61" s="15">
        <v>0.01125</v>
      </c>
      <c r="L61" s="15">
        <v>0.01693287037037037</v>
      </c>
      <c r="M61" s="4">
        <f>300-L61/K61*100</f>
        <v>149.48559670781893</v>
      </c>
      <c r="N61" s="14">
        <f>M61*1.02</f>
        <v>152.47530864197532</v>
      </c>
      <c r="O61" s="15">
        <v>0.0340972222222222</v>
      </c>
      <c r="P61" s="15">
        <v>0.04163194444444445</v>
      </c>
      <c r="Q61" s="4">
        <f>300-P61/O61*100</f>
        <v>177.9022403258655</v>
      </c>
      <c r="R61" s="14">
        <f>Q61*1.02</f>
        <v>181.4602851323828</v>
      </c>
      <c r="S61" s="14">
        <f>J61+N61+R61</f>
        <v>527.1985807873452</v>
      </c>
    </row>
    <row r="62" spans="1:19" ht="12.75">
      <c r="A62" s="2">
        <v>7</v>
      </c>
      <c r="B62" s="3" t="s">
        <v>75</v>
      </c>
      <c r="C62" s="3" t="s">
        <v>27</v>
      </c>
      <c r="D62" s="3" t="s">
        <v>10</v>
      </c>
      <c r="E62" s="13">
        <v>0.0293287037037037</v>
      </c>
      <c r="F62" s="13">
        <v>0.03872685185185185</v>
      </c>
      <c r="G62" s="14">
        <f>300-F62/E62*100</f>
        <v>167.95580110497238</v>
      </c>
      <c r="H62" s="25">
        <v>0.0427777777777778</v>
      </c>
      <c r="I62" s="22"/>
      <c r="J62" s="14"/>
      <c r="K62" s="15">
        <v>0.01125</v>
      </c>
      <c r="L62" s="15">
        <v>0.015486111111111112</v>
      </c>
      <c r="M62" s="4">
        <f>300-L62/K62*100</f>
        <v>162.34567901234567</v>
      </c>
      <c r="N62" s="14">
        <f>M62*1.02</f>
        <v>165.59259259259258</v>
      </c>
      <c r="O62" s="15">
        <v>0.0340972222222222</v>
      </c>
      <c r="P62" s="15">
        <v>0.040810185185185185</v>
      </c>
      <c r="Q62" s="4">
        <f>300-P62/O62*100</f>
        <v>180.31228784792933</v>
      </c>
      <c r="R62" s="14">
        <f>Q62*1.02</f>
        <v>183.91853360488793</v>
      </c>
      <c r="S62" s="14">
        <f>G62+N62+R62</f>
        <v>517.4669273024529</v>
      </c>
    </row>
    <row r="63" spans="1:19" ht="12.75">
      <c r="A63" s="2">
        <v>8</v>
      </c>
      <c r="B63" s="6" t="s">
        <v>96</v>
      </c>
      <c r="C63" s="6" t="s">
        <v>31</v>
      </c>
      <c r="D63" s="6" t="s">
        <v>60</v>
      </c>
      <c r="E63" s="13">
        <v>0.0293287037037037</v>
      </c>
      <c r="F63" s="15">
        <v>0.04006944444444444</v>
      </c>
      <c r="G63" s="14">
        <f>300-F63/E63*100</f>
        <v>163.3780584056827</v>
      </c>
      <c r="H63" s="25">
        <v>0.0427777777777778</v>
      </c>
      <c r="I63" s="25">
        <v>0.04928240740740741</v>
      </c>
      <c r="J63" s="14">
        <f>300-I63/H63*100</f>
        <v>184.79437229437235</v>
      </c>
      <c r="K63" s="15">
        <v>0.01125</v>
      </c>
      <c r="L63" s="15">
        <v>0.01851851851851852</v>
      </c>
      <c r="M63" s="4">
        <f>300-L63/K63*100</f>
        <v>135.39094650205757</v>
      </c>
      <c r="N63" s="14">
        <f>M63*1.02</f>
        <v>138.09876543209873</v>
      </c>
      <c r="O63" s="15">
        <v>0.0340972222222222</v>
      </c>
      <c r="P63" s="15"/>
      <c r="Q63" s="4"/>
      <c r="R63" s="14"/>
      <c r="S63" s="14">
        <f>G63+J63+N63</f>
        <v>486.2711961321538</v>
      </c>
    </row>
    <row r="64" spans="1:19" ht="12.75">
      <c r="A64" s="2">
        <v>9</v>
      </c>
      <c r="B64" s="6" t="s">
        <v>109</v>
      </c>
      <c r="C64" s="6" t="s">
        <v>27</v>
      </c>
      <c r="D64" s="6" t="s">
        <v>15</v>
      </c>
      <c r="E64" s="13">
        <v>0.0293287037037037</v>
      </c>
      <c r="F64" s="15">
        <v>0.054560185185185184</v>
      </c>
      <c r="G64" s="14">
        <f>300-F64/E64*100</f>
        <v>113.9700078926598</v>
      </c>
      <c r="H64" s="25">
        <v>0.0427777777777778</v>
      </c>
      <c r="I64" s="25">
        <v>0.06063657407407408</v>
      </c>
      <c r="J64" s="14">
        <f>300-I64/H64*100</f>
        <v>158.25216450216456</v>
      </c>
      <c r="K64" s="15">
        <v>0.01125</v>
      </c>
      <c r="L64" s="15">
        <v>0.016261574074074074</v>
      </c>
      <c r="M64" s="4">
        <f>300-L64/K64*100</f>
        <v>155.45267489711932</v>
      </c>
      <c r="N64" s="14">
        <f>M64*1.02</f>
        <v>158.56172839506172</v>
      </c>
      <c r="O64" s="15">
        <v>0.0340972222222222</v>
      </c>
      <c r="P64" s="15">
        <v>0.04586805555555556</v>
      </c>
      <c r="Q64" s="4">
        <f>300-P64/O64*100</f>
        <v>165.478615071283</v>
      </c>
      <c r="R64" s="14">
        <f>Q64*1.02</f>
        <v>168.78818737270868</v>
      </c>
      <c r="S64" s="14">
        <f>J64+N64+R64</f>
        <v>485.60208026993496</v>
      </c>
    </row>
    <row r="65" spans="1:19" ht="12.75">
      <c r="A65" s="2">
        <v>10</v>
      </c>
      <c r="B65" s="6" t="s">
        <v>107</v>
      </c>
      <c r="C65" s="6" t="s">
        <v>108</v>
      </c>
      <c r="D65" s="6" t="s">
        <v>103</v>
      </c>
      <c r="E65" s="13">
        <v>0.0293287037037037</v>
      </c>
      <c r="F65" s="13">
        <v>0.05570601851851852</v>
      </c>
      <c r="G65" s="14">
        <f>300-F65/E65*100</f>
        <v>110.06314127861086</v>
      </c>
      <c r="H65" s="25">
        <v>0.0427777777777778</v>
      </c>
      <c r="I65" s="22"/>
      <c r="J65" s="14"/>
      <c r="K65" s="15">
        <v>0.01125</v>
      </c>
      <c r="L65" s="15">
        <v>0.014293981481481482</v>
      </c>
      <c r="M65" s="4">
        <f>300-L65/K65*100</f>
        <v>172.9423868312757</v>
      </c>
      <c r="N65" s="14">
        <f>M65*1.02</f>
        <v>176.40123456790124</v>
      </c>
      <c r="O65" s="15">
        <v>0.0340972222222222</v>
      </c>
      <c r="P65" s="15">
        <v>0.046724537037037044</v>
      </c>
      <c r="Q65" s="4">
        <f>300-P65/O65*100</f>
        <v>162.96673455532914</v>
      </c>
      <c r="R65" s="14">
        <f>Q65*1.02</f>
        <v>166.2260692464357</v>
      </c>
      <c r="S65" s="14">
        <f>G65+N65+R65</f>
        <v>452.6904450929478</v>
      </c>
    </row>
    <row r="66" spans="1:19" ht="12.75">
      <c r="A66" s="2">
        <v>11</v>
      </c>
      <c r="B66" s="6" t="s">
        <v>76</v>
      </c>
      <c r="C66" s="6" t="s">
        <v>104</v>
      </c>
      <c r="D66" s="6" t="s">
        <v>59</v>
      </c>
      <c r="E66" s="13"/>
      <c r="F66" s="13"/>
      <c r="G66" s="14"/>
      <c r="H66" s="25"/>
      <c r="I66" s="22"/>
      <c r="J66" s="14"/>
      <c r="K66" s="15">
        <v>0.01125</v>
      </c>
      <c r="L66" s="15">
        <v>0.019976851851851853</v>
      </c>
      <c r="M66" s="4">
        <f>300-L66/K66*100</f>
        <v>122.42798353909464</v>
      </c>
      <c r="N66" s="14">
        <f>M66*1.02</f>
        <v>124.87654320987653</v>
      </c>
      <c r="O66" s="15">
        <v>0.0340972222222222</v>
      </c>
      <c r="P66" s="15">
        <v>0.05216435185185186</v>
      </c>
      <c r="Q66" s="4">
        <f>300-P66/O66*100</f>
        <v>147.01289884589264</v>
      </c>
      <c r="R66" s="14">
        <f>Q66*1.02</f>
        <v>149.95315682281048</v>
      </c>
      <c r="S66" s="14">
        <f>N66+R66</f>
        <v>274.829700032687</v>
      </c>
    </row>
    <row r="67" spans="1:3" ht="12.75">
      <c r="A67" s="5"/>
      <c r="B67" s="16"/>
      <c r="C67" s="16"/>
    </row>
    <row r="68" ht="12.75">
      <c r="A68" s="5" t="s">
        <v>32</v>
      </c>
    </row>
    <row r="69" spans="1:19" ht="12.75">
      <c r="A69" s="2" t="s">
        <v>3</v>
      </c>
      <c r="B69" s="3" t="s">
        <v>4</v>
      </c>
      <c r="C69" s="3" t="s">
        <v>5</v>
      </c>
      <c r="D69" s="3" t="s">
        <v>6</v>
      </c>
      <c r="E69" s="15"/>
      <c r="F69" s="15"/>
      <c r="G69" s="24">
        <v>41412</v>
      </c>
      <c r="H69" s="25"/>
      <c r="I69" s="25"/>
      <c r="J69" s="24">
        <v>41413</v>
      </c>
      <c r="K69" s="15"/>
      <c r="L69" s="15"/>
      <c r="M69" s="12" t="s">
        <v>100</v>
      </c>
      <c r="N69" s="24" t="s">
        <v>111</v>
      </c>
      <c r="O69" s="15"/>
      <c r="P69" s="15"/>
      <c r="Q69" s="12" t="s">
        <v>101</v>
      </c>
      <c r="R69" s="24" t="s">
        <v>111</v>
      </c>
      <c r="S69" s="2" t="s">
        <v>89</v>
      </c>
    </row>
    <row r="70" spans="1:19" ht="12.75">
      <c r="A70" s="2">
        <v>1</v>
      </c>
      <c r="B70" s="3" t="s">
        <v>78</v>
      </c>
      <c r="C70" s="3" t="s">
        <v>45</v>
      </c>
      <c r="D70" s="3" t="s">
        <v>15</v>
      </c>
      <c r="E70" s="13">
        <v>0.030694444444444444</v>
      </c>
      <c r="F70" s="13">
        <v>0.030694444444444444</v>
      </c>
      <c r="G70" s="14">
        <f>300-F70/E70*100</f>
        <v>200</v>
      </c>
      <c r="H70" s="25">
        <v>0.03961805555555555</v>
      </c>
      <c r="I70" s="25">
        <v>0.03961805555555555</v>
      </c>
      <c r="J70" s="14">
        <f>300-I70/H70*100</f>
        <v>200</v>
      </c>
      <c r="K70" s="15">
        <v>0.01326388888888889</v>
      </c>
      <c r="L70" s="15">
        <v>0.013807870370370371</v>
      </c>
      <c r="M70" s="4">
        <f aca="true" t="shared" si="15" ref="M70:M77">300-L70/K70*100</f>
        <v>195.89877835951137</v>
      </c>
      <c r="N70" s="14">
        <f aca="true" t="shared" si="16" ref="N70:N77">M70*1.02</f>
        <v>199.8167539267016</v>
      </c>
      <c r="O70" s="15">
        <v>0.043738425925925924</v>
      </c>
      <c r="P70" s="15"/>
      <c r="Q70" s="4"/>
      <c r="R70" s="14">
        <f aca="true" t="shared" si="17" ref="R70:R76">Q70*1.02</f>
        <v>0</v>
      </c>
      <c r="S70" s="14">
        <f>G70+J70+N70</f>
        <v>599.8167539267016</v>
      </c>
    </row>
    <row r="71" spans="1:23" ht="12.75">
      <c r="A71" s="2">
        <v>2</v>
      </c>
      <c r="B71" s="3" t="s">
        <v>21</v>
      </c>
      <c r="C71" s="3" t="s">
        <v>22</v>
      </c>
      <c r="D71" s="3" t="s">
        <v>15</v>
      </c>
      <c r="E71" s="13">
        <v>0.030694444444444444</v>
      </c>
      <c r="F71" s="13">
        <v>0.04612268518518519</v>
      </c>
      <c r="G71" s="14">
        <f>300-F71/E71*100</f>
        <v>149.73604826546</v>
      </c>
      <c r="H71" s="25">
        <v>0.03961805555555555</v>
      </c>
      <c r="I71" s="22">
        <v>0.03996527777777777</v>
      </c>
      <c r="J71" s="14">
        <f>300-I71/H71*100</f>
        <v>199.1235758106924</v>
      </c>
      <c r="K71" s="15">
        <v>0.0132638888888889</v>
      </c>
      <c r="L71" s="15">
        <v>0.015358796296296296</v>
      </c>
      <c r="M71" s="4">
        <f t="shared" si="15"/>
        <v>184.20593368237357</v>
      </c>
      <c r="N71" s="14">
        <f t="shared" si="16"/>
        <v>187.89005235602104</v>
      </c>
      <c r="O71" s="15">
        <v>0.0437384259259259</v>
      </c>
      <c r="P71" s="15">
        <v>0.04631944444444444</v>
      </c>
      <c r="Q71" s="4">
        <f aca="true" t="shared" si="18" ref="Q71:Q76">300-P71/O71*100</f>
        <v>194.0989679809473</v>
      </c>
      <c r="R71" s="14">
        <f t="shared" si="17"/>
        <v>197.98094734056625</v>
      </c>
      <c r="S71" s="14">
        <f>J71+N71+R71</f>
        <v>584.9945755072797</v>
      </c>
      <c r="U71" s="11"/>
      <c r="V71" s="9"/>
      <c r="W71" s="10"/>
    </row>
    <row r="72" spans="1:23" ht="12.75">
      <c r="A72" s="2">
        <v>3</v>
      </c>
      <c r="B72" s="3" t="s">
        <v>23</v>
      </c>
      <c r="C72" s="3" t="s">
        <v>24</v>
      </c>
      <c r="D72" s="3" t="s">
        <v>15</v>
      </c>
      <c r="E72" s="13">
        <v>0.0306944444444444</v>
      </c>
      <c r="F72" s="15">
        <v>0.03837962962962963</v>
      </c>
      <c r="G72" s="14">
        <f>300-F72/E72*100</f>
        <v>174.96229260935124</v>
      </c>
      <c r="H72" s="25">
        <v>0.0396180555555556</v>
      </c>
      <c r="I72" s="25"/>
      <c r="J72" s="14"/>
      <c r="K72" s="15">
        <v>0.0132638888888889</v>
      </c>
      <c r="L72" s="15">
        <v>0.014097222222222221</v>
      </c>
      <c r="M72" s="4">
        <f t="shared" si="15"/>
        <v>193.7172774869111</v>
      </c>
      <c r="N72" s="14">
        <f t="shared" si="16"/>
        <v>197.5916230366493</v>
      </c>
      <c r="O72" s="15">
        <v>0.0437384259259259</v>
      </c>
      <c r="P72" s="15">
        <v>0.0440162037037037</v>
      </c>
      <c r="Q72" s="4">
        <f t="shared" si="18"/>
        <v>199.36491135220953</v>
      </c>
      <c r="R72" s="14">
        <f t="shared" si="17"/>
        <v>203.35220957925372</v>
      </c>
      <c r="S72" s="14">
        <f>N72+R72+G72</f>
        <v>575.9061252252543</v>
      </c>
      <c r="U72" s="9"/>
      <c r="V72" s="8"/>
      <c r="W72" s="10"/>
    </row>
    <row r="73" spans="1:23" ht="12.75">
      <c r="A73" s="2">
        <v>4</v>
      </c>
      <c r="B73" s="6" t="s">
        <v>79</v>
      </c>
      <c r="C73" s="6" t="s">
        <v>80</v>
      </c>
      <c r="D73" s="6" t="s">
        <v>59</v>
      </c>
      <c r="E73" s="13">
        <v>0.0306944444444444</v>
      </c>
      <c r="F73" s="15"/>
      <c r="G73" s="14"/>
      <c r="H73" s="25">
        <v>0.0396180555555556</v>
      </c>
      <c r="I73" s="25">
        <v>0.049108796296296296</v>
      </c>
      <c r="J73" s="14">
        <f>300-I73/H73*100</f>
        <v>176.0444054922584</v>
      </c>
      <c r="K73" s="15">
        <v>0.0132638888888889</v>
      </c>
      <c r="L73" s="15">
        <v>0.023703703703703703</v>
      </c>
      <c r="M73" s="4">
        <f t="shared" si="15"/>
        <v>121.29144851657955</v>
      </c>
      <c r="N73" s="14">
        <f t="shared" si="16"/>
        <v>123.71727748691114</v>
      </c>
      <c r="O73" s="15">
        <v>0.0437384259259259</v>
      </c>
      <c r="P73" s="15">
        <v>0.06340277777777778</v>
      </c>
      <c r="Q73" s="4">
        <f t="shared" si="18"/>
        <v>155.0410161418364</v>
      </c>
      <c r="R73" s="14">
        <f t="shared" si="17"/>
        <v>158.14183646467313</v>
      </c>
      <c r="S73" s="14">
        <f>J73+N73+R73</f>
        <v>457.9035194438427</v>
      </c>
      <c r="U73" s="9"/>
      <c r="V73" s="9"/>
      <c r="W73" s="10"/>
    </row>
    <row r="74" spans="1:19" ht="12.75">
      <c r="A74" s="2">
        <v>5</v>
      </c>
      <c r="B74" s="6" t="s">
        <v>83</v>
      </c>
      <c r="C74" s="6" t="s">
        <v>84</v>
      </c>
      <c r="D74" s="6" t="s">
        <v>10</v>
      </c>
      <c r="E74" s="13">
        <v>0.0306944444444444</v>
      </c>
      <c r="G74" s="14"/>
      <c r="H74" s="25">
        <v>0.0396180555555556</v>
      </c>
      <c r="I74" s="25">
        <v>0.05335648148148148</v>
      </c>
      <c r="J74" s="14">
        <f>300-I74/H74*100</f>
        <v>165.3228162430618</v>
      </c>
      <c r="K74" s="15">
        <v>0.0132638888888889</v>
      </c>
      <c r="L74" s="15">
        <v>0.027002314814814812</v>
      </c>
      <c r="M74" s="4">
        <f t="shared" si="15"/>
        <v>96.4223385689356</v>
      </c>
      <c r="N74" s="14">
        <f t="shared" si="16"/>
        <v>98.35078534031432</v>
      </c>
      <c r="O74" s="15">
        <v>0.0437384259259259</v>
      </c>
      <c r="P74" s="15">
        <v>0.0687037037037037</v>
      </c>
      <c r="Q74" s="4">
        <f t="shared" si="18"/>
        <v>142.92140777983587</v>
      </c>
      <c r="R74" s="14">
        <f t="shared" si="17"/>
        <v>145.7798359354326</v>
      </c>
      <c r="S74" s="14">
        <f>J74+N74+R74</f>
        <v>409.45343751880876</v>
      </c>
    </row>
    <row r="75" spans="1:19" ht="12.75">
      <c r="A75" s="2">
        <v>6</v>
      </c>
      <c r="B75" s="3" t="s">
        <v>25</v>
      </c>
      <c r="C75" s="3" t="s">
        <v>24</v>
      </c>
      <c r="D75" s="3" t="s">
        <v>15</v>
      </c>
      <c r="E75" s="15"/>
      <c r="F75" s="15"/>
      <c r="G75" s="24"/>
      <c r="H75" s="25"/>
      <c r="I75" s="25"/>
      <c r="J75" s="24"/>
      <c r="K75" s="15">
        <v>0.01326388888888889</v>
      </c>
      <c r="L75" s="15">
        <v>0.01326388888888889</v>
      </c>
      <c r="M75" s="4">
        <f t="shared" si="15"/>
        <v>200</v>
      </c>
      <c r="N75" s="14">
        <f t="shared" si="16"/>
        <v>204</v>
      </c>
      <c r="O75" s="15">
        <v>0.043738425925925924</v>
      </c>
      <c r="P75" s="15">
        <v>0.043738425925925924</v>
      </c>
      <c r="Q75" s="4">
        <f t="shared" si="18"/>
        <v>200</v>
      </c>
      <c r="R75" s="14">
        <f t="shared" si="17"/>
        <v>204</v>
      </c>
      <c r="S75" s="14">
        <f>N75+R75</f>
        <v>408</v>
      </c>
    </row>
    <row r="76" spans="1:19" ht="12.75">
      <c r="A76" s="2">
        <v>7</v>
      </c>
      <c r="B76" s="6" t="s">
        <v>110</v>
      </c>
      <c r="C76" s="6" t="s">
        <v>29</v>
      </c>
      <c r="D76" s="6" t="s">
        <v>10</v>
      </c>
      <c r="E76" s="15"/>
      <c r="F76" s="15"/>
      <c r="G76" s="14"/>
      <c r="H76" s="25"/>
      <c r="I76" s="25"/>
      <c r="J76" s="14"/>
      <c r="K76" s="15">
        <v>0.0132638888888889</v>
      </c>
      <c r="L76" s="15">
        <v>0.018564814814814815</v>
      </c>
      <c r="M76" s="4">
        <f t="shared" si="15"/>
        <v>160.03490401396172</v>
      </c>
      <c r="N76" s="14">
        <f t="shared" si="16"/>
        <v>163.23560209424096</v>
      </c>
      <c r="O76" s="15">
        <v>0.0437384259259259</v>
      </c>
      <c r="P76" s="15">
        <v>0.05101851851851852</v>
      </c>
      <c r="Q76" s="4">
        <f t="shared" si="18"/>
        <v>183.35538502249267</v>
      </c>
      <c r="R76" s="14">
        <f t="shared" si="17"/>
        <v>187.02249272294253</v>
      </c>
      <c r="S76" s="14">
        <f>N76+R76</f>
        <v>350.2580948171835</v>
      </c>
    </row>
    <row r="77" spans="1:19" ht="12.75">
      <c r="A77" s="2">
        <v>8</v>
      </c>
      <c r="B77" s="6" t="s">
        <v>81</v>
      </c>
      <c r="C77" s="6" t="s">
        <v>82</v>
      </c>
      <c r="D77" s="6" t="s">
        <v>10</v>
      </c>
      <c r="E77" s="13">
        <v>0.0306944444444444</v>
      </c>
      <c r="F77" s="15">
        <v>0.07765046296296296</v>
      </c>
      <c r="G77" s="14">
        <f>300-F77/E77*100</f>
        <v>47.02111613876281</v>
      </c>
      <c r="H77" s="25">
        <v>0.0396180555555556</v>
      </c>
      <c r="I77" s="25">
        <v>0.07274305555555556</v>
      </c>
      <c r="J77" s="14">
        <f>300-I77/H77*100</f>
        <v>116.38913234005278</v>
      </c>
      <c r="K77" s="15">
        <v>0.0132638888888889</v>
      </c>
      <c r="L77" s="15">
        <v>0.0215625</v>
      </c>
      <c r="M77" s="4">
        <f t="shared" si="15"/>
        <v>137.43455497382215</v>
      </c>
      <c r="N77" s="14">
        <f t="shared" si="16"/>
        <v>140.1832460732986</v>
      </c>
      <c r="O77" s="15">
        <v>0.0437384259259259</v>
      </c>
      <c r="P77" s="15"/>
      <c r="Q77" s="4"/>
      <c r="R77" s="14"/>
      <c r="S77" s="14">
        <f>G77+J77+N77</f>
        <v>303.5934945521142</v>
      </c>
    </row>
    <row r="81" ht="12.75">
      <c r="B81" t="s">
        <v>97</v>
      </c>
    </row>
    <row r="82" ht="12.75">
      <c r="B82" t="s">
        <v>98</v>
      </c>
    </row>
  </sheetData>
  <sheetProtection/>
  <mergeCells count="1">
    <mergeCell ref="A1:D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2013-06-11T18:02:42Z</cp:lastPrinted>
  <dcterms:created xsi:type="dcterms:W3CDTF">2010-04-19T17:52:15Z</dcterms:created>
  <dcterms:modified xsi:type="dcterms:W3CDTF">2013-07-21T14:26:07Z</dcterms:modified>
  <cp:category/>
  <cp:version/>
  <cp:contentType/>
  <cp:contentStatus/>
</cp:coreProperties>
</file>